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495" windowWidth="38640" windowHeight="16440"/>
  </bookViews>
  <sheets>
    <sheet name="bevételek" sheetId="2" r:id="rId1"/>
    <sheet name="kiadások" sheetId="1" r:id="rId2"/>
    <sheet name="Bev.kiad.egyenl." sheetId="3" r:id="rId3"/>
  </sheets>
  <definedNames>
    <definedName name="_xlnm.Print_Titles" localSheetId="1">kiadások!$1:$1</definedName>
    <definedName name="_xlnm.Print_Area" localSheetId="1">kiadások!$A$1:$AC$50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" i="1" l="1"/>
  <c r="L12" i="1" l="1"/>
  <c r="V36" i="1"/>
  <c r="V31" i="1"/>
  <c r="V23" i="1"/>
  <c r="V20" i="1" s="1"/>
  <c r="V12" i="1"/>
  <c r="V8" i="1"/>
  <c r="V2" i="1"/>
  <c r="W2" i="1"/>
  <c r="O23" i="1"/>
  <c r="E23" i="1"/>
  <c r="F23" i="1"/>
  <c r="G23" i="1"/>
  <c r="H23" i="1"/>
  <c r="I23" i="1"/>
  <c r="J23" i="1"/>
  <c r="K23" i="1"/>
  <c r="L23" i="1"/>
  <c r="M23" i="1"/>
  <c r="N23" i="1"/>
  <c r="P23" i="1"/>
  <c r="Q23" i="1"/>
  <c r="R23" i="1"/>
  <c r="S23" i="1"/>
  <c r="T23" i="1"/>
  <c r="U23" i="1"/>
  <c r="W23" i="1"/>
  <c r="X23" i="1"/>
  <c r="Y23" i="1"/>
  <c r="Z23" i="1"/>
  <c r="AA23" i="1"/>
  <c r="AB23" i="1"/>
  <c r="D23" i="1"/>
  <c r="V42" i="1" l="1"/>
  <c r="J12" i="1"/>
  <c r="D13" i="2" l="1"/>
  <c r="E13" i="2"/>
  <c r="F13" i="2"/>
  <c r="G13" i="2"/>
  <c r="H13" i="2"/>
  <c r="I13" i="2"/>
  <c r="J13" i="2"/>
  <c r="K13" i="2"/>
  <c r="L13" i="2"/>
  <c r="M13" i="2"/>
  <c r="N13" i="2"/>
  <c r="C13" i="2"/>
  <c r="O16" i="2" l="1"/>
  <c r="O9" i="2"/>
  <c r="O22" i="2"/>
  <c r="O15" i="2"/>
  <c r="O10" i="2"/>
  <c r="H36" i="1"/>
  <c r="H31" i="1"/>
  <c r="H20" i="1"/>
  <c r="H12" i="1"/>
  <c r="H8" i="1"/>
  <c r="H2" i="1"/>
  <c r="O20" i="2"/>
  <c r="O7" i="3"/>
  <c r="H42" i="1" l="1"/>
  <c r="X36" i="1"/>
  <c r="X31" i="1"/>
  <c r="X20" i="1"/>
  <c r="X12" i="1"/>
  <c r="X8" i="1"/>
  <c r="X2" i="1"/>
  <c r="AC3" i="1"/>
  <c r="AC4" i="1"/>
  <c r="AC5" i="1"/>
  <c r="AC6" i="1"/>
  <c r="AC7" i="1"/>
  <c r="AC9" i="1"/>
  <c r="AC10" i="1"/>
  <c r="AC13" i="1"/>
  <c r="AC14" i="1"/>
  <c r="AC15" i="1"/>
  <c r="AC16" i="1"/>
  <c r="AC17" i="1"/>
  <c r="AC18" i="1"/>
  <c r="AC21" i="1"/>
  <c r="AC24" i="1"/>
  <c r="AC25" i="1"/>
  <c r="AC26" i="1"/>
  <c r="AC28" i="1"/>
  <c r="AC29" i="1"/>
  <c r="AC32" i="1"/>
  <c r="AC33" i="1"/>
  <c r="AC34" i="1"/>
  <c r="AC37" i="1"/>
  <c r="AC38" i="1"/>
  <c r="AC39" i="1"/>
  <c r="AC40" i="1"/>
  <c r="AC44" i="1"/>
  <c r="AC35" i="1"/>
  <c r="AC30" i="1"/>
  <c r="AC19" i="1"/>
  <c r="AC11" i="1"/>
  <c r="O40" i="2"/>
  <c r="R20" i="1"/>
  <c r="R12" i="1"/>
  <c r="R8" i="1"/>
  <c r="R2" i="1"/>
  <c r="X42" i="1" l="1"/>
  <c r="AC22" i="1"/>
  <c r="AC41" i="1"/>
  <c r="R42" i="1"/>
  <c r="O31" i="2"/>
  <c r="Q36" i="1" l="1"/>
  <c r="Q31" i="1"/>
  <c r="Q20" i="1"/>
  <c r="Q12" i="1"/>
  <c r="Q8" i="1"/>
  <c r="Q2" i="1"/>
  <c r="I2" i="1"/>
  <c r="I8" i="1"/>
  <c r="I12" i="1"/>
  <c r="I20" i="1"/>
  <c r="I31" i="1"/>
  <c r="I36" i="1"/>
  <c r="C5" i="2"/>
  <c r="Q42" i="1" l="1"/>
  <c r="I42" i="1"/>
  <c r="O6" i="3"/>
  <c r="O30" i="2" l="1"/>
  <c r="D17" i="2"/>
  <c r="E17" i="2"/>
  <c r="F17" i="2"/>
  <c r="G17" i="2"/>
  <c r="H17" i="2"/>
  <c r="I17" i="2"/>
  <c r="J17" i="2"/>
  <c r="K17" i="2"/>
  <c r="L17" i="2"/>
  <c r="M17" i="2"/>
  <c r="N17" i="2"/>
  <c r="C17" i="2"/>
  <c r="O33" i="2" l="1"/>
  <c r="O32" i="2"/>
  <c r="S36" i="1" l="1"/>
  <c r="T36" i="1"/>
  <c r="S31" i="1"/>
  <c r="S20" i="1"/>
  <c r="T20" i="1"/>
  <c r="S12" i="1"/>
  <c r="T12" i="1"/>
  <c r="S8" i="1"/>
  <c r="T8" i="1"/>
  <c r="S2" i="1"/>
  <c r="T2" i="1"/>
  <c r="T42" i="1" l="1"/>
  <c r="S42" i="1"/>
  <c r="D34" i="2"/>
  <c r="E34" i="2"/>
  <c r="F34" i="2"/>
  <c r="G34" i="2"/>
  <c r="H34" i="2"/>
  <c r="I34" i="2"/>
  <c r="J34" i="2"/>
  <c r="K34" i="2"/>
  <c r="L34" i="2"/>
  <c r="M34" i="2"/>
  <c r="N34" i="2"/>
  <c r="C34" i="2"/>
  <c r="D12" i="1" l="1"/>
  <c r="E12" i="1"/>
  <c r="F12" i="1"/>
  <c r="K12" i="1"/>
  <c r="G12" i="1"/>
  <c r="M12" i="1"/>
  <c r="N12" i="1"/>
  <c r="O12" i="1"/>
  <c r="U12" i="1"/>
  <c r="W12" i="1"/>
  <c r="Y12" i="1"/>
  <c r="Z12" i="1"/>
  <c r="AA12" i="1"/>
  <c r="AB12" i="1"/>
  <c r="P12" i="1"/>
  <c r="E8" i="1"/>
  <c r="F8" i="1"/>
  <c r="J8" i="1"/>
  <c r="K8" i="1"/>
  <c r="L8" i="1"/>
  <c r="G8" i="1"/>
  <c r="M8" i="1"/>
  <c r="N8" i="1"/>
  <c r="O8" i="1"/>
  <c r="U8" i="1"/>
  <c r="W8" i="1"/>
  <c r="Y8" i="1"/>
  <c r="Z8" i="1"/>
  <c r="AA8" i="1"/>
  <c r="AB8" i="1"/>
  <c r="P8" i="1"/>
  <c r="D8" i="1"/>
  <c r="E2" i="1"/>
  <c r="F2" i="1"/>
  <c r="J2" i="1"/>
  <c r="K2" i="1"/>
  <c r="L2" i="1"/>
  <c r="M2" i="1"/>
  <c r="N2" i="1"/>
  <c r="O2" i="1"/>
  <c r="U2" i="1"/>
  <c r="Y2" i="1"/>
  <c r="Z2" i="1"/>
  <c r="AA2" i="1"/>
  <c r="AB2" i="1"/>
  <c r="P2" i="1"/>
  <c r="D2" i="1"/>
  <c r="O11" i="2"/>
  <c r="AC2" i="1" l="1"/>
  <c r="AC8" i="1"/>
  <c r="AC12" i="1"/>
  <c r="L20" i="1"/>
  <c r="L36" i="1"/>
  <c r="L31" i="1"/>
  <c r="L42" i="1" l="1"/>
  <c r="O25" i="2"/>
  <c r="O19" i="2"/>
  <c r="D5" i="2" l="1"/>
  <c r="E5" i="2"/>
  <c r="F5" i="2"/>
  <c r="G5" i="2"/>
  <c r="H5" i="2"/>
  <c r="I5" i="2"/>
  <c r="J5" i="2"/>
  <c r="K5" i="2"/>
  <c r="L5" i="2"/>
  <c r="M5" i="2"/>
  <c r="N5" i="2"/>
  <c r="P36" i="1" l="1"/>
  <c r="P31" i="1"/>
  <c r="P20" i="1"/>
  <c r="N36" i="1"/>
  <c r="O36" i="1"/>
  <c r="N31" i="1"/>
  <c r="O31" i="1"/>
  <c r="N20" i="1"/>
  <c r="O20" i="1"/>
  <c r="C41" i="2"/>
  <c r="H41" i="2"/>
  <c r="O29" i="2"/>
  <c r="O27" i="2"/>
  <c r="O28" i="2"/>
  <c r="O13" i="2"/>
  <c r="K41" i="2" l="1"/>
  <c r="N41" i="2"/>
  <c r="F41" i="2"/>
  <c r="J41" i="2"/>
  <c r="E41" i="2"/>
  <c r="D41" i="2"/>
  <c r="M41" i="2"/>
  <c r="L41" i="2"/>
  <c r="I41" i="2"/>
  <c r="G41" i="2"/>
  <c r="N42" i="1"/>
  <c r="P42" i="1"/>
  <c r="O42" i="1"/>
  <c r="AB20" i="1"/>
  <c r="AB36" i="1"/>
  <c r="AB31" i="1"/>
  <c r="O38" i="2"/>
  <c r="O37" i="2"/>
  <c r="O35" i="2"/>
  <c r="O24" i="2"/>
  <c r="AA36" i="1"/>
  <c r="AA31" i="1"/>
  <c r="AA20" i="1"/>
  <c r="J20" i="1"/>
  <c r="J31" i="1"/>
  <c r="J36" i="1"/>
  <c r="G20" i="1"/>
  <c r="G31" i="1"/>
  <c r="G36" i="1"/>
  <c r="O39" i="2"/>
  <c r="Z20" i="1"/>
  <c r="Z31" i="1"/>
  <c r="Z36" i="1"/>
  <c r="W36" i="1"/>
  <c r="Y36" i="1"/>
  <c r="Y31" i="1"/>
  <c r="Y20" i="1"/>
  <c r="O36" i="2"/>
  <c r="W31" i="1"/>
  <c r="W20" i="1"/>
  <c r="O7" i="2"/>
  <c r="E20" i="1"/>
  <c r="F20" i="1"/>
  <c r="U20" i="1"/>
  <c r="M20" i="1"/>
  <c r="K20" i="1"/>
  <c r="D31" i="1"/>
  <c r="F31" i="1"/>
  <c r="E31" i="1"/>
  <c r="U31" i="1"/>
  <c r="M31" i="1"/>
  <c r="K31" i="1"/>
  <c r="D36" i="1"/>
  <c r="F36" i="1"/>
  <c r="E36" i="1"/>
  <c r="U36" i="1"/>
  <c r="M36" i="1"/>
  <c r="K36" i="1"/>
  <c r="O6" i="2"/>
  <c r="O26" i="2"/>
  <c r="O18" i="2"/>
  <c r="O23" i="2"/>
  <c r="O8" i="2"/>
  <c r="O12" i="2"/>
  <c r="O21" i="2"/>
  <c r="O14" i="2"/>
  <c r="AC31" i="1" l="1"/>
  <c r="D20" i="1"/>
  <c r="AC20" i="1" s="1"/>
  <c r="AC23" i="1"/>
  <c r="AC36" i="1"/>
  <c r="Z42" i="1"/>
  <c r="J42" i="1"/>
  <c r="E42" i="1"/>
  <c r="AA42" i="1"/>
  <c r="W42" i="1"/>
  <c r="G42" i="1"/>
  <c r="Y42" i="1"/>
  <c r="U42" i="1"/>
  <c r="M42" i="1"/>
  <c r="AB42" i="1"/>
  <c r="K42" i="1"/>
  <c r="F42" i="1"/>
  <c r="O5" i="2"/>
  <c r="O17" i="2"/>
  <c r="O34" i="2"/>
  <c r="D42" i="1" l="1"/>
  <c r="AC42" i="1" s="1"/>
  <c r="O41" i="2"/>
</calcChain>
</file>

<file path=xl/sharedStrings.xml><?xml version="1.0" encoding="utf-8"?>
<sst xmlns="http://schemas.openxmlformats.org/spreadsheetml/2006/main" count="175" uniqueCount="141">
  <si>
    <t>ezer Ft</t>
  </si>
  <si>
    <t>1.</t>
  </si>
  <si>
    <t>Személyi kiadások</t>
  </si>
  <si>
    <t>2.</t>
  </si>
  <si>
    <t>Járulékok</t>
  </si>
  <si>
    <t>3.</t>
  </si>
  <si>
    <t>4.</t>
  </si>
  <si>
    <t xml:space="preserve">          * Könyvvizsgálat</t>
  </si>
  <si>
    <t>5.</t>
  </si>
  <si>
    <t>6.</t>
  </si>
  <si>
    <t>Összesen</t>
  </si>
  <si>
    <t>Költségek</t>
  </si>
  <si>
    <t>Bevételek</t>
  </si>
  <si>
    <t xml:space="preserve">          * Informatikai szolgáltatások(karbantartás, honlap, stb)</t>
  </si>
  <si>
    <t>Szolgáltatások</t>
  </si>
  <si>
    <t>Különféle dologi kiadások</t>
  </si>
  <si>
    <t>Egyéb folyó kiadások</t>
  </si>
  <si>
    <t xml:space="preserve">          * Bérleti díj, közüzemi díjak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</si>
  <si>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</si>
  <si>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</si>
  <si>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</si>
  <si>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</si>
  <si>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</si>
  <si>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</si>
  <si>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</si>
  <si>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</si>
  <si>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</si>
  <si>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</si>
  <si>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</si>
  <si>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Szeptember</t>
  </si>
  <si>
    <t>1.1.</t>
  </si>
  <si>
    <t>1.2.</t>
  </si>
  <si>
    <t>1.3.</t>
  </si>
  <si>
    <t>Alkalmazottak egyéb juttatása</t>
  </si>
  <si>
    <t>1.4.</t>
  </si>
  <si>
    <t>Alkalmazottak ruházati költsége</t>
  </si>
  <si>
    <t>1.5.</t>
  </si>
  <si>
    <t>2.1.</t>
  </si>
  <si>
    <t>2.2.</t>
  </si>
  <si>
    <t>2.3.</t>
  </si>
  <si>
    <t>3.1.</t>
  </si>
  <si>
    <t>Ügyviteli és számítástechnikai eszközök vásárlása</t>
  </si>
  <si>
    <t>3.2.</t>
  </si>
  <si>
    <t>Egyéb gépek, berendezések és felszerelések vásárlása</t>
  </si>
  <si>
    <t>3.3.</t>
  </si>
  <si>
    <t>Irodaszer, nyomtatvány beszerzés</t>
  </si>
  <si>
    <t>3.4.</t>
  </si>
  <si>
    <t>Könyvbeszerzés</t>
  </si>
  <si>
    <t>3.5.</t>
  </si>
  <si>
    <t>3.6.</t>
  </si>
  <si>
    <t>Anyagbeszerzés</t>
  </si>
  <si>
    <t>Nem adatátviteli célú távközlési díjak</t>
  </si>
  <si>
    <t>Egyéb kommunikációs szolgáltatások</t>
  </si>
  <si>
    <t>Egyéb üzemeltetési, fenntartási szolgáltatás</t>
  </si>
  <si>
    <t>5.2.</t>
  </si>
  <si>
    <t>Belföldi kiküldetés</t>
  </si>
  <si>
    <t>5.3.</t>
  </si>
  <si>
    <t>Reprezentáció</t>
  </si>
  <si>
    <t>Reklám és propaganda kiadások</t>
  </si>
  <si>
    <t>Egyéb különféle dologi kiadások</t>
  </si>
  <si>
    <t>6.1.</t>
  </si>
  <si>
    <t>6.2.</t>
  </si>
  <si>
    <t>Saját bevételek</t>
  </si>
  <si>
    <t>Alkalmazottak közlekedési költségtérítése</t>
  </si>
  <si>
    <t>KIADÁSOK ÖSSZESEN</t>
  </si>
  <si>
    <t>Foglalkoztatottak létszáma</t>
  </si>
  <si>
    <t>Fel nem osztható költségek</t>
  </si>
  <si>
    <t>Alvállalkozók részére kifizetett díjak</t>
  </si>
  <si>
    <t>5.1.</t>
  </si>
  <si>
    <t>6.3.</t>
  </si>
  <si>
    <t>6.4.</t>
  </si>
  <si>
    <t>7.</t>
  </si>
  <si>
    <t>7.1.</t>
  </si>
  <si>
    <t>7.2.</t>
  </si>
  <si>
    <t>Megnevezés</t>
  </si>
  <si>
    <t>Kiadások</t>
  </si>
  <si>
    <t>Bevételek és kiadások egyenlege</t>
  </si>
  <si>
    <t>Beruházások</t>
  </si>
  <si>
    <t>ÖSSZESEN:</t>
  </si>
  <si>
    <t>Város rehabilitációs vagyonkezelés</t>
  </si>
  <si>
    <t>ÉMJV Önkormányzattól származó bev.</t>
  </si>
  <si>
    <t>7.3.</t>
  </si>
  <si>
    <t>Iparűzési-, társasági adó</t>
  </si>
  <si>
    <t>Városközpont sétány, külső létesítmények üzemeltetése</t>
  </si>
  <si>
    <t>Különféle adók és díjak</t>
  </si>
  <si>
    <t>Jogi tanácsadás, ügyvédi díj</t>
  </si>
  <si>
    <t>Szervezési munkálatok</t>
  </si>
  <si>
    <t>Közösségi Ház üzemeltetése</t>
  </si>
  <si>
    <t>Érd, Római u. 10. vízjogi üzemeltetés</t>
  </si>
  <si>
    <t>Szabadidőközpont és szálláshelyek létrehozása a Velencei úton</t>
  </si>
  <si>
    <t>Budai út 16. alatti ingatlan  (vendéglátás)</t>
  </si>
  <si>
    <t>Budai út 16. alatti ingatlan (kulturális)</t>
  </si>
  <si>
    <t>Budai út 16. alatti ingatlan</t>
  </si>
  <si>
    <t>Modern Város Program terhére megvalósuló fejlesztések</t>
  </si>
  <si>
    <t>Sportpálya üzemeltetése és pályahasználati díja, műfüves pálya üzemeltetése</t>
  </si>
  <si>
    <t>Érd Tolmács utca, Velencei út, Jegyző utca közötti szakasz útépítési-forgalomtechnikai, csapadék-vízelvezetési engedélyezési terve</t>
  </si>
  <si>
    <t>Érd Tolmács utca (Velencei út - Jegyző utca között) szilárd burkolattal történő kiépítésével kapcsolatos kiviteli tervek elkészítése</t>
  </si>
  <si>
    <t>Érd Tolmács utca (Jegyző utca - 7-es főút között) szilárd burkolattal történő kiépítésével kapcsolatos kiviteli tervek elkészítése</t>
  </si>
  <si>
    <t xml:space="preserve"> Érd Tolmács utca (Jegyző utca - 7-es főút között) szilárd burkolattal történő kiépítésével kapcsolatos kiviteli tervek elkészítése</t>
  </si>
  <si>
    <t>Érd, Tolmács utca (Velencei út - Jegyző utca közöttt) szilárd burkolattal történő kiépítésével kapcsolatos kiviteli tervek elkészítése</t>
  </si>
  <si>
    <t>Orvosi rendelő (Bagoly utca 2.) üzemeltetése</t>
  </si>
  <si>
    <t>Precizíós diagnosztikai központ projektkoordináció</t>
  </si>
  <si>
    <t>Egyéb bevételek</t>
  </si>
  <si>
    <t>Érd, Molnár utca 56. vízjogi üzemeltetés</t>
  </si>
  <si>
    <t>Közszolgáltatási díj (ÉRD Aréna)</t>
  </si>
  <si>
    <t>ÉRD Aréna működtetése</t>
  </si>
  <si>
    <t>Érd, Csónak utca 1. ingatlan üzemeltetése</t>
  </si>
  <si>
    <t>Érd,  Római u. 10. vízjogi üzemeltetés</t>
  </si>
  <si>
    <t>Galéria és kávéház (Alsó utca 2.) üzemeltetése</t>
  </si>
  <si>
    <t>Érdi Galéria szakmai, kulturális működtetése</t>
  </si>
  <si>
    <t>Gárdonyi Tanuszoda működtetése</t>
  </si>
  <si>
    <t>Gárdonyi Tanuszoda üzemeltetése és vízfelület megváltása</t>
  </si>
  <si>
    <t>Érd, Diósdi út 14/a (21472/1 hrsz) ingatlan üzemeltetése</t>
  </si>
  <si>
    <t>Érd Tolmács utca, 7 főút és Jegyző utca közötti szakasz vízjogi engedélyezési terve</t>
  </si>
  <si>
    <t>Érd Tolmács utca, Velencei út, Jegyző utca közötti szakasz vízjogi engedélyezési terve</t>
  </si>
  <si>
    <t>Érd, Diósdi út 14/A (21472 hrsz) ingatlan üzemeltetése</t>
  </si>
  <si>
    <t>Házi átemelők beszerzése és telepítése</t>
  </si>
  <si>
    <t>Közszolgáltatási díj</t>
  </si>
  <si>
    <t>Mária utca 1. (21472/2) ingatlan (rádió)</t>
  </si>
  <si>
    <t>Érd Mély utca 25. (24571 hrsz )Présház beruházás - lebonyolítói feladatok ellátása</t>
  </si>
  <si>
    <t>Érd Mély utca 25. (24571) Présház beruházás - lebonyolítói feladatok ellátása</t>
  </si>
  <si>
    <t>Fenyves-Parkvárosi Köznevelési Centrum működtetése</t>
  </si>
  <si>
    <t>Sportpálya fűtési rendszer és HMV felújítása</t>
  </si>
  <si>
    <t>Városi Galéria emelet (Alsó utca 2.) bérbeadása</t>
  </si>
  <si>
    <t>Városi Galéria és kávéház (Alsó utca 2.) üzemeltetése</t>
  </si>
  <si>
    <t>Városi Galéria munkavállalók béremelésének állami támogatása</t>
  </si>
  <si>
    <t>Fenyves-Parkvárosi Köznevelési Centrum beüzemelési munkálatai és üzemeltetése</t>
  </si>
  <si>
    <t>Fenyves-Parkvárosi Köznevelési Centrum - beüzemelési feladatai és üzemeltetése</t>
  </si>
  <si>
    <t>Eszközök és értékcsökkenés</t>
  </si>
  <si>
    <t>Egyéb költségtérítése</t>
  </si>
  <si>
    <t>Táppénz + betegszabadság</t>
  </si>
  <si>
    <t>Szociális hozzájárulási adó</t>
  </si>
  <si>
    <t>Szem. Jöv. adó + Szakképzés</t>
  </si>
  <si>
    <t>Árubeszerzés</t>
  </si>
  <si>
    <t xml:space="preserve">          * Bankköltség, tranzakciós illeték, egyéb illeték, hatósági díj, biztosítás, posta</t>
  </si>
  <si>
    <t>Kölcsönzési díjak</t>
  </si>
  <si>
    <t>Érd Tolmács utca és Jegyző utca közötti szakasz vízjogi engedélyezési terve</t>
  </si>
  <si>
    <t>Alkalmazottak bére</t>
  </si>
  <si>
    <t>Közszolgáltatási díjjal kapcsolatos közmű többletköltség versenypiaci ár esetén</t>
  </si>
  <si>
    <t xml:space="preserve">          * Egyéb szolgáltatás (továbbképzés, tagdíjak, stb.)</t>
  </si>
  <si>
    <t>Eszeköz, készlet és anyagbeszerzések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</si>
</sst>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3" fontId="4" fillId="0" borderId="0" xfId="0" applyNumberFormat="1" applyFont="1" applyBorder="1"/>
    <xf numFmtId="0" fontId="3" fillId="0" borderId="2" xfId="0" applyFont="1" applyBorder="1" applyAlignment="1">
      <alignment wrapText="1"/>
    </xf>
    <xf numFmtId="0" fontId="7" fillId="0" borderId="1" xfId="0" applyFont="1" applyBorder="1"/>
    <xf numFmtId="0" fontId="2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0" fillId="0" borderId="2" xfId="0" applyBorder="1"/>
    <xf numFmtId="3" fontId="7" fillId="0" borderId="2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/>
    <xf numFmtId="0" fontId="2" fillId="0" borderId="1" xfId="0" applyFont="1" applyBorder="1" applyAlignment="1">
      <alignment vertical="center"/>
    </xf>
    <xf numFmtId="0" fontId="12" fillId="0" borderId="0" xfId="0" applyFont="1"/>
    <xf numFmtId="0" fontId="1" fillId="0" borderId="0" xfId="0" applyFont="1"/>
    <xf numFmtId="0" fontId="13" fillId="0" borderId="0" xfId="0" applyFont="1"/>
    <xf numFmtId="0" fontId="14" fillId="0" borderId="0" xfId="0" applyFont="1"/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wrapText="1"/>
    </xf>
    <xf numFmtId="1" fontId="8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4" fillId="0" borderId="0" xfId="0" applyFont="1" applyBorder="1"/>
    <xf numFmtId="0" fontId="9" fillId="0" borderId="0" xfId="0" applyFont="1" applyBorder="1"/>
    <xf numFmtId="0" fontId="0" fillId="2" borderId="6" xfId="0" applyFill="1" applyBorder="1"/>
    <xf numFmtId="3" fontId="2" fillId="0" borderId="2" xfId="0" applyNumberFormat="1" applyFont="1" applyBorder="1" applyAlignment="1">
      <alignment wrapText="1"/>
    </xf>
    <xf numFmtId="3" fontId="13" fillId="0" borderId="7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3" fontId="13" fillId="0" borderId="2" xfId="0" applyNumberFormat="1" applyFont="1" applyFill="1" applyBorder="1"/>
    <xf numFmtId="0" fontId="7" fillId="0" borderId="2" xfId="0" applyFont="1" applyBorder="1" applyAlignment="1">
      <alignment vertical="center" wrapText="1"/>
    </xf>
    <xf numFmtId="3" fontId="10" fillId="0" borderId="4" xfId="0" applyNumberFormat="1" applyFont="1" applyFill="1" applyBorder="1"/>
    <xf numFmtId="3" fontId="0" fillId="0" borderId="0" xfId="0" applyNumberFormat="1"/>
    <xf numFmtId="0" fontId="3" fillId="0" borderId="2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3" fontId="17" fillId="0" borderId="0" xfId="0" applyNumberFormat="1" applyFont="1"/>
    <xf numFmtId="0" fontId="13" fillId="2" borderId="7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13" fillId="2" borderId="7" xfId="0" applyNumberFormat="1" applyFont="1" applyFill="1" applyBorder="1" applyAlignment="1">
      <alignment horizontal="right" vertical="center"/>
    </xf>
    <xf numFmtId="3" fontId="7" fillId="2" borderId="8" xfId="0" applyNumberFormat="1" applyFont="1" applyFill="1" applyBorder="1" applyAlignment="1">
      <alignment horizontal="right" vertical="center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/>
    <xf numFmtId="49" fontId="7" fillId="0" borderId="2" xfId="0" applyNumberFormat="1" applyFont="1" applyBorder="1"/>
    <xf numFmtId="0" fontId="3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3" fontId="2" fillId="0" borderId="4" xfId="0" applyNumberFormat="1" applyFont="1" applyBorder="1"/>
    <xf numFmtId="3" fontId="2" fillId="2" borderId="7" xfId="0" applyNumberFormat="1" applyFont="1" applyFill="1" applyBorder="1" applyAlignment="1">
      <alignment wrapText="1"/>
    </xf>
    <xf numFmtId="3" fontId="2" fillId="2" borderId="9" xfId="0" applyNumberFormat="1" applyFont="1" applyFill="1" applyBorder="1" applyAlignment="1">
      <alignment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6" fillId="0" borderId="2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right" vertical="center"/>
    </xf>
    <xf numFmtId="0" fontId="9" fillId="0" borderId="0" xfId="0" applyFont="1" applyFill="1"/>
    <xf numFmtId="0" fontId="6" fillId="0" borderId="2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Fill="1" applyBorder="1" applyAlignment="1"/>
    <xf numFmtId="0" fontId="10" fillId="0" borderId="0" xfId="0" applyFont="1" applyAlignment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3" fontId="2" fillId="0" borderId="4" xfId="0" applyNumberFormat="1" applyFont="1" applyFill="1" applyBorder="1"/>
    <xf numFmtId="0" fontId="0" fillId="0" borderId="0" xfId="0" applyFill="1"/>
    <xf numFmtId="0" fontId="3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3" fontId="6" fillId="0" borderId="5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3" fillId="2" borderId="13" xfId="0" applyFont="1" applyFill="1" applyBorder="1" applyAlignment="1"/>
    <xf numFmtId="0" fontId="3" fillId="2" borderId="1" xfId="0" applyFont="1" applyFill="1" applyBorder="1" applyAlignment="1"/>
    <xf numFmtId="0" fontId="2" fillId="2" borderId="1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3" fontId="8" fillId="2" borderId="10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3" fontId="8" fillId="2" borderId="11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0" fontId="9" fillId="0" borderId="2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3" fontId="8" fillId="2" borderId="12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</cellXfs>
  <cellStyles count="13">
    <cellStyle name="Hivatkozás" xfId="3" builtinId="8" hidden="1"/>
    <cellStyle name="Hivatkozás" xfId="9" builtinId="8" hidden="1"/>
    <cellStyle name="Hivatkozás" xfId="1" builtinId="8" hidden="1"/>
    <cellStyle name="Hivatkozás" xfId="7" builtinId="8" hidden="1"/>
    <cellStyle name="Hivatkozás" xfId="11" builtinId="8" hidden="1"/>
    <cellStyle name="Hivatkozás" xfId="5" builtinId="8" hidden="1"/>
    <cellStyle name="Látott hivatkozás" xfId="12" builtinId="9" hidden="1"/>
    <cellStyle name="Látott hivatkozás" xfId="10" builtinId="9" hidden="1"/>
    <cellStyle name="Látott hivatkozás" xfId="8" builtinId="9" hidden="1"/>
    <cellStyle name="Látott hivatkozás" xfId="2" builtinId="9" hidden="1"/>
    <cellStyle name="Látott hivatkozás" xfId="4" builtinId="9" hidden="1"/>
    <cellStyle name="Látott hivatkozás" xfId="6" builtinId="9" hidden="1"/>
    <cellStyle name="Normá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Normal="100" zoomScalePageLayoutView="150" workbookViewId="0">
      <selection activeCell="B8" sqref="B8"/>
    </sheetView>
  </sheetViews>
  <sheetFormatPr defaultColWidth="8.85546875" defaultRowHeight="12.75" x14ac:dyDescent="0.2"/>
  <cols>
    <col min="1" max="1" width="3.85546875" customWidth="1"/>
    <col min="2" max="2" width="76.28515625" customWidth="1"/>
    <col min="3" max="15" width="10" customWidth="1"/>
  </cols>
  <sheetData>
    <row r="1" spans="1:15" ht="30" customHeight="1" thickBot="1" x14ac:dyDescent="0.2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0</v>
      </c>
    </row>
    <row r="2" spans="1:15" ht="15.75" customHeight="1" x14ac:dyDescent="0.2">
      <c r="A2" s="98"/>
      <c r="B2" s="100" t="s">
        <v>12</v>
      </c>
      <c r="C2" s="102" t="s">
        <v>18</v>
      </c>
      <c r="D2" s="102" t="s">
        <v>19</v>
      </c>
      <c r="E2" s="102" t="s">
        <v>20</v>
      </c>
      <c r="F2" s="102" t="s">
        <v>21</v>
      </c>
      <c r="G2" s="102" t="s">
        <v>22</v>
      </c>
      <c r="H2" s="102" t="s">
        <v>23</v>
      </c>
      <c r="I2" s="102" t="s">
        <v>24</v>
      </c>
      <c r="J2" s="102" t="s">
        <v>25</v>
      </c>
      <c r="K2" s="102" t="s">
        <v>29</v>
      </c>
      <c r="L2" s="102" t="s">
        <v>26</v>
      </c>
      <c r="M2" s="102" t="s">
        <v>27</v>
      </c>
      <c r="N2" s="106" t="s">
        <v>28</v>
      </c>
      <c r="O2" s="104" t="s">
        <v>10</v>
      </c>
    </row>
    <row r="3" spans="1:15" ht="15.75" customHeight="1" x14ac:dyDescent="0.2">
      <c r="A3" s="99"/>
      <c r="B3" s="101"/>
      <c r="C3" s="103"/>
      <c r="D3" s="103"/>
      <c r="E3" s="103"/>
      <c r="F3" s="103"/>
      <c r="G3" s="103"/>
      <c r="H3" s="103"/>
      <c r="I3" s="103"/>
      <c r="J3" s="108"/>
      <c r="K3" s="103"/>
      <c r="L3" s="103"/>
      <c r="M3" s="103"/>
      <c r="N3" s="107"/>
      <c r="O3" s="105"/>
    </row>
    <row r="4" spans="1:15" ht="15" customHeight="1" x14ac:dyDescent="0.2">
      <c r="A4" s="99"/>
      <c r="B4" s="101"/>
      <c r="C4" s="103"/>
      <c r="D4" s="103"/>
      <c r="E4" s="103"/>
      <c r="F4" s="103"/>
      <c r="G4" s="103"/>
      <c r="H4" s="103"/>
      <c r="I4" s="103"/>
      <c r="J4" s="108"/>
      <c r="K4" s="103"/>
      <c r="L4" s="103"/>
      <c r="M4" s="103"/>
      <c r="N4" s="107"/>
      <c r="O4" s="105"/>
    </row>
    <row r="5" spans="1:15" s="14" customFormat="1" ht="20.100000000000001" customHeight="1" x14ac:dyDescent="0.2">
      <c r="A5" s="16" t="s">
        <v>1</v>
      </c>
      <c r="B5" s="39" t="s">
        <v>62</v>
      </c>
      <c r="C5" s="41">
        <f t="shared" ref="C5:N5" si="0">SUM(C6:C12)</f>
        <v>6166</v>
      </c>
      <c r="D5" s="41">
        <f t="shared" si="0"/>
        <v>6166</v>
      </c>
      <c r="E5" s="41">
        <f t="shared" si="0"/>
        <v>7376</v>
      </c>
      <c r="F5" s="41">
        <f t="shared" si="0"/>
        <v>7376</v>
      </c>
      <c r="G5" s="41">
        <f t="shared" si="0"/>
        <v>9696</v>
      </c>
      <c r="H5" s="41">
        <f t="shared" si="0"/>
        <v>11311</v>
      </c>
      <c r="I5" s="41">
        <f t="shared" si="0"/>
        <v>8641</v>
      </c>
      <c r="J5" s="41">
        <f t="shared" si="0"/>
        <v>8641</v>
      </c>
      <c r="K5" s="41">
        <f t="shared" si="0"/>
        <v>14696</v>
      </c>
      <c r="L5" s="41">
        <f t="shared" si="0"/>
        <v>13916</v>
      </c>
      <c r="M5" s="41">
        <f t="shared" si="0"/>
        <v>13916</v>
      </c>
      <c r="N5" s="62">
        <f t="shared" si="0"/>
        <v>13916</v>
      </c>
      <c r="O5" s="42">
        <f t="shared" ref="O5:O11" si="1">SUM(C5:N5)</f>
        <v>121817</v>
      </c>
    </row>
    <row r="6" spans="1:15" s="15" customFormat="1" ht="20.100000000000001" customHeight="1" x14ac:dyDescent="0.2">
      <c r="A6" s="74"/>
      <c r="B6" s="35" t="s">
        <v>90</v>
      </c>
      <c r="C6" s="43">
        <v>432</v>
      </c>
      <c r="D6" s="43">
        <v>432</v>
      </c>
      <c r="E6" s="43">
        <v>432</v>
      </c>
      <c r="F6" s="43">
        <v>432</v>
      </c>
      <c r="G6" s="43">
        <v>432</v>
      </c>
      <c r="H6" s="43">
        <v>432</v>
      </c>
      <c r="I6" s="43">
        <v>432</v>
      </c>
      <c r="J6" s="43">
        <v>432</v>
      </c>
      <c r="K6" s="43">
        <v>432</v>
      </c>
      <c r="L6" s="43">
        <v>432</v>
      </c>
      <c r="M6" s="43">
        <v>432</v>
      </c>
      <c r="N6" s="63">
        <v>432</v>
      </c>
      <c r="O6" s="44">
        <f t="shared" si="1"/>
        <v>5184</v>
      </c>
    </row>
    <row r="7" spans="1:15" s="15" customFormat="1" ht="20.100000000000001" customHeight="1" x14ac:dyDescent="0.2">
      <c r="A7" s="74"/>
      <c r="B7" s="35" t="s">
        <v>91</v>
      </c>
      <c r="C7" s="43">
        <v>140</v>
      </c>
      <c r="D7" s="43">
        <v>140</v>
      </c>
      <c r="E7" s="43">
        <v>140</v>
      </c>
      <c r="F7" s="43">
        <v>140</v>
      </c>
      <c r="G7" s="43">
        <v>140</v>
      </c>
      <c r="H7" s="43">
        <v>140</v>
      </c>
      <c r="I7" s="43">
        <v>140</v>
      </c>
      <c r="J7" s="43">
        <v>140</v>
      </c>
      <c r="K7" s="43">
        <v>140</v>
      </c>
      <c r="L7" s="43">
        <v>140</v>
      </c>
      <c r="M7" s="43">
        <v>140</v>
      </c>
      <c r="N7" s="63">
        <v>140</v>
      </c>
      <c r="O7" s="44">
        <f t="shared" si="1"/>
        <v>1680</v>
      </c>
    </row>
    <row r="8" spans="1:15" s="15" customFormat="1" ht="20.100000000000001" customHeight="1" x14ac:dyDescent="0.2">
      <c r="A8" s="74"/>
      <c r="B8" s="35" t="s">
        <v>118</v>
      </c>
      <c r="C8" s="43">
        <v>127</v>
      </c>
      <c r="D8" s="43">
        <v>127</v>
      </c>
      <c r="E8" s="43">
        <v>127</v>
      </c>
      <c r="F8" s="43">
        <v>127</v>
      </c>
      <c r="G8" s="43">
        <v>127</v>
      </c>
      <c r="H8" s="43">
        <v>127</v>
      </c>
      <c r="I8" s="43">
        <v>127</v>
      </c>
      <c r="J8" s="43">
        <v>127</v>
      </c>
      <c r="K8" s="43">
        <v>127</v>
      </c>
      <c r="L8" s="43">
        <v>127</v>
      </c>
      <c r="M8" s="43">
        <v>127</v>
      </c>
      <c r="N8" s="63">
        <v>127</v>
      </c>
      <c r="O8" s="44">
        <f t="shared" si="1"/>
        <v>1524</v>
      </c>
    </row>
    <row r="9" spans="1:15" s="15" customFormat="1" ht="20.100000000000001" customHeight="1" x14ac:dyDescent="0.2">
      <c r="A9" s="74"/>
      <c r="B9" s="35" t="s">
        <v>123</v>
      </c>
      <c r="C9" s="43">
        <v>50</v>
      </c>
      <c r="D9" s="43">
        <v>50</v>
      </c>
      <c r="E9" s="43">
        <v>50</v>
      </c>
      <c r="F9" s="43">
        <v>50</v>
      </c>
      <c r="G9" s="43">
        <v>50</v>
      </c>
      <c r="H9" s="43">
        <v>50</v>
      </c>
      <c r="I9" s="43">
        <v>50</v>
      </c>
      <c r="J9" s="43">
        <v>50</v>
      </c>
      <c r="K9" s="43">
        <v>50</v>
      </c>
      <c r="L9" s="43">
        <v>50</v>
      </c>
      <c r="M9" s="43">
        <v>50</v>
      </c>
      <c r="N9" s="63">
        <v>50</v>
      </c>
      <c r="O9" s="44">
        <f t="shared" si="1"/>
        <v>600</v>
      </c>
    </row>
    <row r="10" spans="1:15" s="15" customFormat="1" ht="20.100000000000001" customHeight="1" x14ac:dyDescent="0.2">
      <c r="A10" s="74"/>
      <c r="B10" s="61" t="s">
        <v>121</v>
      </c>
      <c r="C10" s="43">
        <v>0</v>
      </c>
      <c r="D10" s="43">
        <v>0</v>
      </c>
      <c r="E10" s="43">
        <v>0</v>
      </c>
      <c r="F10" s="43">
        <v>0</v>
      </c>
      <c r="G10" s="43">
        <v>1540</v>
      </c>
      <c r="H10" s="43">
        <v>3670</v>
      </c>
      <c r="I10" s="43">
        <v>3670</v>
      </c>
      <c r="J10" s="43">
        <v>3670</v>
      </c>
      <c r="K10" s="43">
        <v>6540</v>
      </c>
      <c r="L10" s="43">
        <v>6540</v>
      </c>
      <c r="M10" s="43">
        <v>6540</v>
      </c>
      <c r="N10" s="63">
        <v>6540</v>
      </c>
      <c r="O10" s="44">
        <f t="shared" si="1"/>
        <v>38710</v>
      </c>
    </row>
    <row r="11" spans="1:15" s="15" customFormat="1" ht="20.100000000000001" customHeight="1" x14ac:dyDescent="0.2">
      <c r="A11" s="74"/>
      <c r="B11" s="40" t="s">
        <v>110</v>
      </c>
      <c r="C11" s="43">
        <v>1287</v>
      </c>
      <c r="D11" s="43">
        <v>1287</v>
      </c>
      <c r="E11" s="43">
        <v>1287</v>
      </c>
      <c r="F11" s="43">
        <v>1287</v>
      </c>
      <c r="G11" s="43">
        <v>1287</v>
      </c>
      <c r="H11" s="43">
        <v>772</v>
      </c>
      <c r="I11" s="43">
        <v>772</v>
      </c>
      <c r="J11" s="43">
        <v>772</v>
      </c>
      <c r="K11" s="43">
        <v>1287</v>
      </c>
      <c r="L11" s="43">
        <v>1287</v>
      </c>
      <c r="M11" s="43">
        <v>1287</v>
      </c>
      <c r="N11" s="63">
        <v>1287</v>
      </c>
      <c r="O11" s="44">
        <f t="shared" si="1"/>
        <v>13899</v>
      </c>
    </row>
    <row r="12" spans="1:15" s="15" customFormat="1" ht="20.100000000000001" customHeight="1" x14ac:dyDescent="0.2">
      <c r="A12" s="74"/>
      <c r="B12" s="35" t="s">
        <v>105</v>
      </c>
      <c r="C12" s="43">
        <v>4130</v>
      </c>
      <c r="D12" s="43">
        <v>4130</v>
      </c>
      <c r="E12" s="43">
        <v>5340</v>
      </c>
      <c r="F12" s="43">
        <v>5340</v>
      </c>
      <c r="G12" s="43">
        <v>6120</v>
      </c>
      <c r="H12" s="43">
        <v>6120</v>
      </c>
      <c r="I12" s="43">
        <v>3450</v>
      </c>
      <c r="J12" s="43">
        <v>3450</v>
      </c>
      <c r="K12" s="43">
        <v>6120</v>
      </c>
      <c r="L12" s="43">
        <v>5340</v>
      </c>
      <c r="M12" s="43">
        <v>5340</v>
      </c>
      <c r="N12" s="63">
        <v>5340</v>
      </c>
      <c r="O12" s="44">
        <f>SUM(C12:N12)</f>
        <v>60220</v>
      </c>
    </row>
    <row r="13" spans="1:15" s="15" customFormat="1" ht="20.100000000000001" customHeight="1" x14ac:dyDescent="0.2">
      <c r="A13" s="75" t="s">
        <v>3</v>
      </c>
      <c r="B13" s="39" t="s">
        <v>102</v>
      </c>
      <c r="C13" s="90">
        <f>SUM(C14:C16)</f>
        <v>32895</v>
      </c>
      <c r="D13" s="90">
        <f t="shared" ref="D13:N13" si="2">SUM(D14:D16)</f>
        <v>32895</v>
      </c>
      <c r="E13" s="90">
        <f t="shared" si="2"/>
        <v>35743</v>
      </c>
      <c r="F13" s="90">
        <f t="shared" si="2"/>
        <v>35743</v>
      </c>
      <c r="G13" s="90">
        <f t="shared" si="2"/>
        <v>35743</v>
      </c>
      <c r="H13" s="90">
        <f t="shared" si="2"/>
        <v>35743</v>
      </c>
      <c r="I13" s="90">
        <f t="shared" si="2"/>
        <v>35743</v>
      </c>
      <c r="J13" s="90">
        <f t="shared" si="2"/>
        <v>35743</v>
      </c>
      <c r="K13" s="90">
        <f t="shared" si="2"/>
        <v>35743</v>
      </c>
      <c r="L13" s="90">
        <f t="shared" si="2"/>
        <v>35743</v>
      </c>
      <c r="M13" s="90">
        <f t="shared" si="2"/>
        <v>35743</v>
      </c>
      <c r="N13" s="90">
        <f t="shared" si="2"/>
        <v>35739</v>
      </c>
      <c r="O13" s="91">
        <f>SUM(C13:N13)</f>
        <v>423216</v>
      </c>
    </row>
    <row r="14" spans="1:15" s="15" customFormat="1" ht="20.100000000000001" customHeight="1" x14ac:dyDescent="0.2">
      <c r="A14" s="75"/>
      <c r="B14" s="35" t="s">
        <v>117</v>
      </c>
      <c r="C14" s="70">
        <v>29662</v>
      </c>
      <c r="D14" s="70">
        <v>29662</v>
      </c>
      <c r="E14" s="70">
        <v>32510</v>
      </c>
      <c r="F14" s="70">
        <v>32510</v>
      </c>
      <c r="G14" s="70">
        <v>32510</v>
      </c>
      <c r="H14" s="70">
        <v>32510</v>
      </c>
      <c r="I14" s="70">
        <v>32510</v>
      </c>
      <c r="J14" s="70">
        <v>32510</v>
      </c>
      <c r="K14" s="70">
        <v>32510</v>
      </c>
      <c r="L14" s="70">
        <v>32510</v>
      </c>
      <c r="M14" s="70">
        <v>32510</v>
      </c>
      <c r="N14" s="70">
        <v>32506</v>
      </c>
      <c r="O14" s="71">
        <f>SUM(C14:N14)</f>
        <v>384420</v>
      </c>
    </row>
    <row r="15" spans="1:15" s="15" customFormat="1" ht="20.100000000000001" customHeight="1" x14ac:dyDescent="0.2">
      <c r="A15" s="75"/>
      <c r="B15" s="61" t="s">
        <v>138</v>
      </c>
      <c r="C15" s="92">
        <v>3100</v>
      </c>
      <c r="D15" s="92">
        <v>3100</v>
      </c>
      <c r="E15" s="92">
        <v>3100</v>
      </c>
      <c r="F15" s="92">
        <v>3100</v>
      </c>
      <c r="G15" s="92">
        <v>3100</v>
      </c>
      <c r="H15" s="92">
        <v>3100</v>
      </c>
      <c r="I15" s="92">
        <v>3100</v>
      </c>
      <c r="J15" s="92">
        <v>3100</v>
      </c>
      <c r="K15" s="92">
        <v>3100</v>
      </c>
      <c r="L15" s="92">
        <v>3100</v>
      </c>
      <c r="M15" s="92">
        <v>3100</v>
      </c>
      <c r="N15" s="92">
        <v>3100</v>
      </c>
      <c r="O15" s="93">
        <f>SUM(C15:N15)</f>
        <v>37200</v>
      </c>
    </row>
    <row r="16" spans="1:15" s="15" customFormat="1" ht="20.100000000000001" customHeight="1" x14ac:dyDescent="0.2">
      <c r="A16" s="74"/>
      <c r="B16" s="35" t="s">
        <v>125</v>
      </c>
      <c r="C16" s="70">
        <v>133</v>
      </c>
      <c r="D16" s="70">
        <v>133</v>
      </c>
      <c r="E16" s="70">
        <v>133</v>
      </c>
      <c r="F16" s="70">
        <v>133</v>
      </c>
      <c r="G16" s="70">
        <v>133</v>
      </c>
      <c r="H16" s="70">
        <v>133</v>
      </c>
      <c r="I16" s="70">
        <v>133</v>
      </c>
      <c r="J16" s="70">
        <v>133</v>
      </c>
      <c r="K16" s="70">
        <v>133</v>
      </c>
      <c r="L16" s="70">
        <v>133</v>
      </c>
      <c r="M16" s="70">
        <v>133</v>
      </c>
      <c r="N16" s="70">
        <v>133</v>
      </c>
      <c r="O16" s="71">
        <f>SUM(C16:N16)</f>
        <v>1596</v>
      </c>
    </row>
    <row r="17" spans="1:15" s="15" customFormat="1" ht="20.100000000000001" customHeight="1" x14ac:dyDescent="0.2">
      <c r="A17" s="76" t="s">
        <v>5</v>
      </c>
      <c r="B17" s="32" t="s">
        <v>80</v>
      </c>
      <c r="C17" s="94">
        <f t="shared" ref="C17:N17" si="3">SUM(C18:C33)</f>
        <v>45658</v>
      </c>
      <c r="D17" s="94">
        <f t="shared" si="3"/>
        <v>45658</v>
      </c>
      <c r="E17" s="94">
        <f t="shared" si="3"/>
        <v>49069</v>
      </c>
      <c r="F17" s="94">
        <f t="shared" si="3"/>
        <v>56572</v>
      </c>
      <c r="G17" s="94">
        <f t="shared" si="3"/>
        <v>58072</v>
      </c>
      <c r="H17" s="94">
        <f t="shared" si="3"/>
        <v>74466</v>
      </c>
      <c r="I17" s="94">
        <f t="shared" si="3"/>
        <v>61427</v>
      </c>
      <c r="J17" s="94">
        <f t="shared" si="3"/>
        <v>58927</v>
      </c>
      <c r="K17" s="94">
        <f t="shared" si="3"/>
        <v>57261</v>
      </c>
      <c r="L17" s="94">
        <f t="shared" si="3"/>
        <v>54953</v>
      </c>
      <c r="M17" s="94">
        <f t="shared" si="3"/>
        <v>51953</v>
      </c>
      <c r="N17" s="94">
        <f t="shared" si="3"/>
        <v>56848</v>
      </c>
      <c r="O17" s="95">
        <f t="shared" ref="O17:O18" si="4">SUM(C17:N17)</f>
        <v>670864</v>
      </c>
    </row>
    <row r="18" spans="1:15" s="72" customFormat="1" ht="20.100000000000001" customHeight="1" x14ac:dyDescent="0.2">
      <c r="A18" s="77"/>
      <c r="B18" s="69" t="s">
        <v>79</v>
      </c>
      <c r="C18" s="70">
        <v>3443</v>
      </c>
      <c r="D18" s="70">
        <v>3443</v>
      </c>
      <c r="E18" s="70">
        <v>4546</v>
      </c>
      <c r="F18" s="70">
        <v>4546</v>
      </c>
      <c r="G18" s="70">
        <v>4546</v>
      </c>
      <c r="H18" s="70">
        <v>4546</v>
      </c>
      <c r="I18" s="70">
        <v>4546</v>
      </c>
      <c r="J18" s="70">
        <v>4546</v>
      </c>
      <c r="K18" s="70">
        <v>4546</v>
      </c>
      <c r="L18" s="70">
        <v>4546</v>
      </c>
      <c r="M18" s="70">
        <v>4546</v>
      </c>
      <c r="N18" s="70">
        <v>4544</v>
      </c>
      <c r="O18" s="71">
        <f t="shared" si="4"/>
        <v>52344</v>
      </c>
    </row>
    <row r="19" spans="1:15" s="72" customFormat="1" ht="20.100000000000001" customHeight="1" x14ac:dyDescent="0.2">
      <c r="A19" s="77"/>
      <c r="B19" s="73" t="s">
        <v>111</v>
      </c>
      <c r="C19" s="70">
        <v>14508</v>
      </c>
      <c r="D19" s="70">
        <v>14508</v>
      </c>
      <c r="E19" s="70">
        <v>14508</v>
      </c>
      <c r="F19" s="70">
        <v>14508</v>
      </c>
      <c r="G19" s="70">
        <v>14508</v>
      </c>
      <c r="H19" s="70">
        <v>12863</v>
      </c>
      <c r="I19" s="70">
        <v>12863</v>
      </c>
      <c r="J19" s="70">
        <v>12863</v>
      </c>
      <c r="K19" s="70">
        <v>14508</v>
      </c>
      <c r="L19" s="70">
        <v>14508</v>
      </c>
      <c r="M19" s="70">
        <v>14508</v>
      </c>
      <c r="N19" s="70">
        <v>14508</v>
      </c>
      <c r="O19" s="71">
        <f>SUM(C19:N19)</f>
        <v>169161</v>
      </c>
    </row>
    <row r="20" spans="1:15" s="15" customFormat="1" ht="20.100000000000001" customHeight="1" x14ac:dyDescent="0.2">
      <c r="A20" s="77"/>
      <c r="B20" s="61" t="s">
        <v>127</v>
      </c>
      <c r="C20" s="96">
        <v>14508</v>
      </c>
      <c r="D20" s="96">
        <v>14508</v>
      </c>
      <c r="E20" s="96">
        <v>14508</v>
      </c>
      <c r="F20" s="70">
        <v>22121</v>
      </c>
      <c r="G20" s="70">
        <v>22121</v>
      </c>
      <c r="H20" s="70">
        <v>22121</v>
      </c>
      <c r="I20" s="70">
        <v>22121</v>
      </c>
      <c r="J20" s="70">
        <v>22121</v>
      </c>
      <c r="K20" s="70">
        <v>19700</v>
      </c>
      <c r="L20" s="70">
        <v>19700</v>
      </c>
      <c r="M20" s="70">
        <v>19700</v>
      </c>
      <c r="N20" s="96">
        <v>19700</v>
      </c>
      <c r="O20" s="71">
        <f>SUM(C20:N20)</f>
        <v>232929</v>
      </c>
    </row>
    <row r="21" spans="1:15" s="15" customFormat="1" ht="20.100000000000001" customHeight="1" x14ac:dyDescent="0.2">
      <c r="A21" s="77"/>
      <c r="B21" s="61" t="s">
        <v>94</v>
      </c>
      <c r="C21" s="70">
        <v>3362</v>
      </c>
      <c r="D21" s="70">
        <v>3362</v>
      </c>
      <c r="E21" s="70">
        <v>3790</v>
      </c>
      <c r="F21" s="70">
        <v>3560</v>
      </c>
      <c r="G21" s="70">
        <v>3560</v>
      </c>
      <c r="H21" s="70">
        <v>3988</v>
      </c>
      <c r="I21" s="70">
        <v>3560</v>
      </c>
      <c r="J21" s="70">
        <v>3560</v>
      </c>
      <c r="K21" s="70">
        <v>3790</v>
      </c>
      <c r="L21" s="70">
        <v>3362</v>
      </c>
      <c r="M21" s="70">
        <v>3362</v>
      </c>
      <c r="N21" s="96">
        <v>3790</v>
      </c>
      <c r="O21" s="71">
        <f t="shared" ref="O21:O22" si="5">SUM(C21:N21)</f>
        <v>43046</v>
      </c>
    </row>
    <row r="22" spans="1:15" s="15" customFormat="1" ht="20.100000000000001" customHeight="1" x14ac:dyDescent="0.2">
      <c r="A22" s="77"/>
      <c r="B22" s="61" t="s">
        <v>122</v>
      </c>
      <c r="C22" s="70">
        <v>0</v>
      </c>
      <c r="D22" s="70">
        <v>0</v>
      </c>
      <c r="E22" s="70">
        <v>0</v>
      </c>
      <c r="F22" s="70">
        <v>0</v>
      </c>
      <c r="G22" s="70">
        <v>0</v>
      </c>
      <c r="H22" s="70">
        <v>14231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96">
        <v>0</v>
      </c>
      <c r="O22" s="71">
        <f t="shared" si="5"/>
        <v>14231</v>
      </c>
    </row>
    <row r="23" spans="1:15" s="72" customFormat="1" ht="20.100000000000001" customHeight="1" x14ac:dyDescent="0.2">
      <c r="A23" s="77"/>
      <c r="B23" s="73" t="s">
        <v>83</v>
      </c>
      <c r="C23" s="70">
        <v>1432</v>
      </c>
      <c r="D23" s="70">
        <v>1432</v>
      </c>
      <c r="E23" s="70">
        <v>1432</v>
      </c>
      <c r="F23" s="70">
        <v>1432</v>
      </c>
      <c r="G23" s="70">
        <v>1432</v>
      </c>
      <c r="H23" s="70">
        <v>1432</v>
      </c>
      <c r="I23" s="70">
        <v>1432</v>
      </c>
      <c r="J23" s="70">
        <v>1432</v>
      </c>
      <c r="K23" s="70">
        <v>1432</v>
      </c>
      <c r="L23" s="70">
        <v>1432</v>
      </c>
      <c r="M23" s="70">
        <v>1432</v>
      </c>
      <c r="N23" s="96">
        <v>4021</v>
      </c>
      <c r="O23" s="71">
        <f>SUM(C23:N23)</f>
        <v>19773</v>
      </c>
    </row>
    <row r="24" spans="1:15" s="15" customFormat="1" ht="20.100000000000001" customHeight="1" x14ac:dyDescent="0.2">
      <c r="A24" s="77"/>
      <c r="B24" s="35" t="s">
        <v>103</v>
      </c>
      <c r="C24" s="70">
        <v>257</v>
      </c>
      <c r="D24" s="70">
        <v>257</v>
      </c>
      <c r="E24" s="70">
        <v>1197</v>
      </c>
      <c r="F24" s="70">
        <v>257</v>
      </c>
      <c r="G24" s="70">
        <v>257</v>
      </c>
      <c r="H24" s="70">
        <v>1197</v>
      </c>
      <c r="I24" s="70">
        <v>257</v>
      </c>
      <c r="J24" s="70">
        <v>257</v>
      </c>
      <c r="K24" s="70">
        <v>1197</v>
      </c>
      <c r="L24" s="70">
        <v>257</v>
      </c>
      <c r="M24" s="70">
        <v>257</v>
      </c>
      <c r="N24" s="96">
        <v>1197</v>
      </c>
      <c r="O24" s="71">
        <f>SUM(C24:N24)</f>
        <v>6844</v>
      </c>
    </row>
    <row r="25" spans="1:15" s="15" customFormat="1" ht="20.100000000000001" customHeight="1" x14ac:dyDescent="0.2">
      <c r="A25" s="77"/>
      <c r="B25" s="35" t="s">
        <v>88</v>
      </c>
      <c r="C25" s="70">
        <v>273</v>
      </c>
      <c r="D25" s="70">
        <v>273</v>
      </c>
      <c r="E25" s="70">
        <v>1213</v>
      </c>
      <c r="F25" s="70">
        <v>273</v>
      </c>
      <c r="G25" s="70">
        <v>273</v>
      </c>
      <c r="H25" s="70">
        <v>1213</v>
      </c>
      <c r="I25" s="70">
        <v>273</v>
      </c>
      <c r="J25" s="70">
        <v>273</v>
      </c>
      <c r="K25" s="70">
        <v>1213</v>
      </c>
      <c r="L25" s="70">
        <v>273</v>
      </c>
      <c r="M25" s="70">
        <v>273</v>
      </c>
      <c r="N25" s="96">
        <v>1213</v>
      </c>
      <c r="O25" s="71">
        <f>SUM(C25:N25)</f>
        <v>7036</v>
      </c>
    </row>
    <row r="26" spans="1:15" s="15" customFormat="1" ht="20.100000000000001" customHeight="1" x14ac:dyDescent="0.2">
      <c r="A26" s="77"/>
      <c r="B26" s="35" t="s">
        <v>87</v>
      </c>
      <c r="C26" s="70">
        <v>876</v>
      </c>
      <c r="D26" s="70">
        <v>876</v>
      </c>
      <c r="E26" s="70">
        <v>876</v>
      </c>
      <c r="F26" s="70">
        <v>876</v>
      </c>
      <c r="G26" s="70">
        <v>876</v>
      </c>
      <c r="H26" s="70">
        <v>876</v>
      </c>
      <c r="I26" s="70">
        <v>876</v>
      </c>
      <c r="J26" s="70">
        <v>876</v>
      </c>
      <c r="K26" s="70">
        <v>876</v>
      </c>
      <c r="L26" s="70">
        <v>876</v>
      </c>
      <c r="M26" s="70">
        <v>876</v>
      </c>
      <c r="N26" s="96">
        <v>876</v>
      </c>
      <c r="O26" s="71">
        <f t="shared" ref="O26:O31" si="6">SUM(C26:N26)</f>
        <v>10512</v>
      </c>
    </row>
    <row r="27" spans="1:15" s="15" customFormat="1" ht="20.100000000000001" customHeight="1" x14ac:dyDescent="0.2">
      <c r="A27" s="77"/>
      <c r="B27" s="35" t="s">
        <v>100</v>
      </c>
      <c r="C27" s="70">
        <v>1587</v>
      </c>
      <c r="D27" s="70">
        <v>1587</v>
      </c>
      <c r="E27" s="70">
        <v>1587</v>
      </c>
      <c r="F27" s="70">
        <v>1587</v>
      </c>
      <c r="G27" s="70">
        <v>1587</v>
      </c>
      <c r="H27" s="70">
        <v>1587</v>
      </c>
      <c r="I27" s="70">
        <v>1587</v>
      </c>
      <c r="J27" s="70">
        <v>1587</v>
      </c>
      <c r="K27" s="70">
        <v>1587</v>
      </c>
      <c r="L27" s="70">
        <v>1587</v>
      </c>
      <c r="M27" s="70">
        <v>1587</v>
      </c>
      <c r="N27" s="96">
        <v>1587</v>
      </c>
      <c r="O27" s="71">
        <f t="shared" si="6"/>
        <v>19044</v>
      </c>
    </row>
    <row r="28" spans="1:15" s="15" customFormat="1" ht="20.100000000000001" customHeight="1" x14ac:dyDescent="0.2">
      <c r="A28" s="77"/>
      <c r="B28" s="35" t="s">
        <v>106</v>
      </c>
      <c r="C28" s="70">
        <v>796</v>
      </c>
      <c r="D28" s="70">
        <v>796</v>
      </c>
      <c r="E28" s="70">
        <v>796</v>
      </c>
      <c r="F28" s="70">
        <v>796</v>
      </c>
      <c r="G28" s="70">
        <v>796</v>
      </c>
      <c r="H28" s="70">
        <v>796</v>
      </c>
      <c r="I28" s="70">
        <v>796</v>
      </c>
      <c r="J28" s="70">
        <v>796</v>
      </c>
      <c r="K28" s="70">
        <v>796</v>
      </c>
      <c r="L28" s="70">
        <v>796</v>
      </c>
      <c r="M28" s="70">
        <v>796</v>
      </c>
      <c r="N28" s="96">
        <v>796</v>
      </c>
      <c r="O28" s="71">
        <f>SUM(C28:N28)</f>
        <v>9552</v>
      </c>
    </row>
    <row r="29" spans="1:15" s="15" customFormat="1" ht="20.100000000000001" customHeight="1" x14ac:dyDescent="0.2">
      <c r="A29" s="77"/>
      <c r="B29" s="61" t="s">
        <v>101</v>
      </c>
      <c r="C29" s="70">
        <v>1270</v>
      </c>
      <c r="D29" s="70">
        <v>1270</v>
      </c>
      <c r="E29" s="70">
        <v>1270</v>
      </c>
      <c r="F29" s="70">
        <v>1270</v>
      </c>
      <c r="G29" s="70">
        <v>1270</v>
      </c>
      <c r="H29" s="70">
        <v>1270</v>
      </c>
      <c r="I29" s="70">
        <v>1270</v>
      </c>
      <c r="J29" s="70">
        <v>1270</v>
      </c>
      <c r="K29" s="70">
        <v>1270</v>
      </c>
      <c r="L29" s="70">
        <v>1270</v>
      </c>
      <c r="M29" s="70">
        <v>1270</v>
      </c>
      <c r="N29" s="96">
        <v>1270</v>
      </c>
      <c r="O29" s="71">
        <f t="shared" si="6"/>
        <v>15240</v>
      </c>
    </row>
    <row r="30" spans="1:15" s="15" customFormat="1" ht="20.100000000000001" customHeight="1" x14ac:dyDescent="0.2">
      <c r="A30" s="77"/>
      <c r="B30" s="35" t="s">
        <v>112</v>
      </c>
      <c r="C30" s="70">
        <v>495</v>
      </c>
      <c r="D30" s="70">
        <v>495</v>
      </c>
      <c r="E30" s="70">
        <v>495</v>
      </c>
      <c r="F30" s="70">
        <v>495</v>
      </c>
      <c r="G30" s="70">
        <v>495</v>
      </c>
      <c r="H30" s="70">
        <v>495</v>
      </c>
      <c r="I30" s="70">
        <v>495</v>
      </c>
      <c r="J30" s="70">
        <v>495</v>
      </c>
      <c r="K30" s="70">
        <v>495</v>
      </c>
      <c r="L30" s="70">
        <v>495</v>
      </c>
      <c r="M30" s="70">
        <v>495</v>
      </c>
      <c r="N30" s="96">
        <v>495</v>
      </c>
      <c r="O30" s="71">
        <f t="shared" si="6"/>
        <v>5940</v>
      </c>
    </row>
    <row r="31" spans="1:15" s="72" customFormat="1" ht="20.100000000000001" customHeight="1" x14ac:dyDescent="0.2">
      <c r="A31" s="77"/>
      <c r="B31" s="69" t="s">
        <v>116</v>
      </c>
      <c r="C31" s="70">
        <v>0</v>
      </c>
      <c r="D31" s="70">
        <v>0</v>
      </c>
      <c r="E31" s="70">
        <v>0</v>
      </c>
      <c r="F31" s="70">
        <v>2000</v>
      </c>
      <c r="G31" s="70">
        <v>3500</v>
      </c>
      <c r="H31" s="70">
        <v>5000</v>
      </c>
      <c r="I31" s="70">
        <v>5500</v>
      </c>
      <c r="J31" s="70">
        <v>3000</v>
      </c>
      <c r="K31" s="70">
        <v>3000</v>
      </c>
      <c r="L31" s="70">
        <v>3000</v>
      </c>
      <c r="M31" s="70">
        <v>0</v>
      </c>
      <c r="N31" s="96">
        <v>0</v>
      </c>
      <c r="O31" s="71">
        <f t="shared" si="6"/>
        <v>25000</v>
      </c>
    </row>
    <row r="32" spans="1:15" s="15" customFormat="1" ht="20.100000000000001" customHeight="1" x14ac:dyDescent="0.2">
      <c r="A32" s="77"/>
      <c r="B32" s="35" t="s">
        <v>124</v>
      </c>
      <c r="C32" s="70">
        <v>1036</v>
      </c>
      <c r="D32" s="70">
        <v>1036</v>
      </c>
      <c r="E32" s="70">
        <v>1036</v>
      </c>
      <c r="F32" s="70">
        <v>1036</v>
      </c>
      <c r="G32" s="70">
        <v>1036</v>
      </c>
      <c r="H32" s="70">
        <v>1036</v>
      </c>
      <c r="I32" s="70">
        <v>1036</v>
      </c>
      <c r="J32" s="70">
        <v>1036</v>
      </c>
      <c r="K32" s="70">
        <v>1036</v>
      </c>
      <c r="L32" s="70">
        <v>1036</v>
      </c>
      <c r="M32" s="70">
        <v>1036</v>
      </c>
      <c r="N32" s="96">
        <v>1036</v>
      </c>
      <c r="O32" s="71">
        <f t="shared" ref="O32" si="7">SUM(C32:N32)</f>
        <v>12432</v>
      </c>
    </row>
    <row r="33" spans="1:15" s="15" customFormat="1" ht="20.100000000000001" customHeight="1" x14ac:dyDescent="0.2">
      <c r="A33" s="77"/>
      <c r="B33" s="35" t="s">
        <v>109</v>
      </c>
      <c r="C33" s="70">
        <v>1815</v>
      </c>
      <c r="D33" s="70">
        <v>1815</v>
      </c>
      <c r="E33" s="70">
        <v>1815</v>
      </c>
      <c r="F33" s="70">
        <v>1815</v>
      </c>
      <c r="G33" s="70">
        <v>1815</v>
      </c>
      <c r="H33" s="70">
        <v>1815</v>
      </c>
      <c r="I33" s="70">
        <v>4815</v>
      </c>
      <c r="J33" s="70">
        <v>4815</v>
      </c>
      <c r="K33" s="70">
        <v>1815</v>
      </c>
      <c r="L33" s="70">
        <v>1815</v>
      </c>
      <c r="M33" s="70">
        <v>1815</v>
      </c>
      <c r="N33" s="96">
        <v>1815</v>
      </c>
      <c r="O33" s="71">
        <f>SUM(C33:N33)</f>
        <v>27780</v>
      </c>
    </row>
    <row r="34" spans="1:15" s="15" customFormat="1" ht="30" customHeight="1" x14ac:dyDescent="0.2">
      <c r="A34" s="75" t="s">
        <v>6</v>
      </c>
      <c r="B34" s="39" t="s">
        <v>93</v>
      </c>
      <c r="C34" s="90">
        <f t="shared" ref="C34:N34" si="8">SUM(C35:C40)</f>
        <v>33406</v>
      </c>
      <c r="D34" s="90">
        <f t="shared" si="8"/>
        <v>1232</v>
      </c>
      <c r="E34" s="90">
        <f t="shared" si="8"/>
        <v>1232</v>
      </c>
      <c r="F34" s="90">
        <f t="shared" si="8"/>
        <v>1232</v>
      </c>
      <c r="G34" s="90">
        <f t="shared" si="8"/>
        <v>26088</v>
      </c>
      <c r="H34" s="90">
        <f t="shared" si="8"/>
        <v>3166</v>
      </c>
      <c r="I34" s="90">
        <f t="shared" si="8"/>
        <v>616</v>
      </c>
      <c r="J34" s="90">
        <f t="shared" si="8"/>
        <v>0</v>
      </c>
      <c r="K34" s="90">
        <f t="shared" si="8"/>
        <v>16119</v>
      </c>
      <c r="L34" s="90">
        <f t="shared" si="8"/>
        <v>0</v>
      </c>
      <c r="M34" s="90">
        <f t="shared" si="8"/>
        <v>0</v>
      </c>
      <c r="N34" s="97">
        <f t="shared" si="8"/>
        <v>9000</v>
      </c>
      <c r="O34" s="91">
        <f t="shared" ref="O34:O38" si="9">SUM(C34:N34)</f>
        <v>92091</v>
      </c>
    </row>
    <row r="35" spans="1:15" s="15" customFormat="1" ht="20.100000000000001" customHeight="1" x14ac:dyDescent="0.2">
      <c r="A35" s="77"/>
      <c r="B35" s="35" t="s">
        <v>89</v>
      </c>
      <c r="C35" s="70">
        <v>32174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16119</v>
      </c>
      <c r="L35" s="70">
        <v>0</v>
      </c>
      <c r="M35" s="70">
        <v>0</v>
      </c>
      <c r="N35" s="96">
        <v>9000</v>
      </c>
      <c r="O35" s="71">
        <f t="shared" si="9"/>
        <v>57293</v>
      </c>
    </row>
    <row r="36" spans="1:15" s="72" customFormat="1" ht="20.100000000000001" customHeight="1" x14ac:dyDescent="0.2">
      <c r="A36" s="77"/>
      <c r="B36" s="69" t="s">
        <v>113</v>
      </c>
      <c r="C36" s="70">
        <v>0</v>
      </c>
      <c r="D36" s="70">
        <v>0</v>
      </c>
      <c r="E36" s="70">
        <v>0</v>
      </c>
      <c r="F36" s="70">
        <v>0</v>
      </c>
      <c r="G36" s="70">
        <v>0</v>
      </c>
      <c r="H36" s="70">
        <v>944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96">
        <v>0</v>
      </c>
      <c r="O36" s="71">
        <f t="shared" si="9"/>
        <v>944</v>
      </c>
    </row>
    <row r="37" spans="1:15" s="72" customFormat="1" ht="20.100000000000001" customHeight="1" x14ac:dyDescent="0.2">
      <c r="A37" s="77"/>
      <c r="B37" s="69" t="s">
        <v>114</v>
      </c>
      <c r="C37" s="70">
        <v>0</v>
      </c>
      <c r="D37" s="70">
        <v>0</v>
      </c>
      <c r="E37" s="70">
        <v>0</v>
      </c>
      <c r="F37" s="70">
        <v>0</v>
      </c>
      <c r="G37" s="70">
        <v>0</v>
      </c>
      <c r="H37" s="70">
        <v>990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96">
        <v>0</v>
      </c>
      <c r="O37" s="71">
        <f t="shared" si="9"/>
        <v>990</v>
      </c>
    </row>
    <row r="38" spans="1:15" s="72" customFormat="1" ht="39.950000000000003" customHeight="1" x14ac:dyDescent="0.2">
      <c r="A38" s="77"/>
      <c r="B38" s="69" t="s">
        <v>96</v>
      </c>
      <c r="C38" s="70">
        <v>0</v>
      </c>
      <c r="D38" s="70">
        <v>0</v>
      </c>
      <c r="E38" s="70">
        <v>0</v>
      </c>
      <c r="F38" s="70">
        <v>0</v>
      </c>
      <c r="G38" s="70">
        <v>14914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1">
        <f t="shared" si="9"/>
        <v>14914</v>
      </c>
    </row>
    <row r="39" spans="1:15" s="72" customFormat="1" ht="39.950000000000003" customHeight="1" x14ac:dyDescent="0.2">
      <c r="A39" s="77"/>
      <c r="B39" s="69" t="s">
        <v>97</v>
      </c>
      <c r="C39" s="70">
        <v>0</v>
      </c>
      <c r="D39" s="70">
        <v>0</v>
      </c>
      <c r="E39" s="70">
        <v>0</v>
      </c>
      <c r="F39" s="70">
        <v>0</v>
      </c>
      <c r="G39" s="70">
        <v>9942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1">
        <f>SUM(C39:N39)</f>
        <v>9942</v>
      </c>
    </row>
    <row r="40" spans="1:15" s="15" customFormat="1" ht="20.100000000000001" customHeight="1" x14ac:dyDescent="0.2">
      <c r="A40" s="77"/>
      <c r="B40" s="35" t="s">
        <v>119</v>
      </c>
      <c r="C40" s="63">
        <v>1232</v>
      </c>
      <c r="D40" s="63">
        <v>1232</v>
      </c>
      <c r="E40" s="63">
        <v>1232</v>
      </c>
      <c r="F40" s="63">
        <v>1232</v>
      </c>
      <c r="G40" s="63">
        <v>1232</v>
      </c>
      <c r="H40" s="63">
        <v>1232</v>
      </c>
      <c r="I40" s="43">
        <v>616</v>
      </c>
      <c r="J40" s="43">
        <v>0</v>
      </c>
      <c r="K40" s="43">
        <v>0</v>
      </c>
      <c r="L40" s="43">
        <v>0</v>
      </c>
      <c r="M40" s="43">
        <v>0</v>
      </c>
      <c r="N40" s="63">
        <v>0</v>
      </c>
      <c r="O40" s="44">
        <f>SUM(C40:N40)</f>
        <v>8008</v>
      </c>
    </row>
    <row r="41" spans="1:15" ht="20.100000000000001" customHeight="1" thickBot="1" x14ac:dyDescent="0.25">
      <c r="A41" s="27"/>
      <c r="B41" s="38" t="s">
        <v>78</v>
      </c>
      <c r="C41" s="45">
        <f t="shared" ref="C41:N41" si="10">SUM(C5+C13+C17+C34)</f>
        <v>118125</v>
      </c>
      <c r="D41" s="45">
        <f t="shared" si="10"/>
        <v>85951</v>
      </c>
      <c r="E41" s="45">
        <f t="shared" si="10"/>
        <v>93420</v>
      </c>
      <c r="F41" s="45">
        <f t="shared" si="10"/>
        <v>100923</v>
      </c>
      <c r="G41" s="45">
        <f t="shared" si="10"/>
        <v>129599</v>
      </c>
      <c r="H41" s="45">
        <f t="shared" si="10"/>
        <v>124686</v>
      </c>
      <c r="I41" s="45">
        <f t="shared" si="10"/>
        <v>106427</v>
      </c>
      <c r="J41" s="45">
        <f t="shared" si="10"/>
        <v>103311</v>
      </c>
      <c r="K41" s="45">
        <f t="shared" si="10"/>
        <v>123819</v>
      </c>
      <c r="L41" s="45">
        <f t="shared" si="10"/>
        <v>104612</v>
      </c>
      <c r="M41" s="45">
        <f t="shared" si="10"/>
        <v>101612</v>
      </c>
      <c r="N41" s="64">
        <f t="shared" si="10"/>
        <v>115503</v>
      </c>
      <c r="O41" s="46">
        <f t="shared" ref="O41" si="11">SUM(C41:N41)</f>
        <v>1307988</v>
      </c>
    </row>
    <row r="43" spans="1:15" ht="15.75" x14ac:dyDescent="0.2">
      <c r="B43" s="58"/>
    </row>
  </sheetData>
  <mergeCells count="15">
    <mergeCell ref="A2:A4"/>
    <mergeCell ref="B2:B4"/>
    <mergeCell ref="C2:C4"/>
    <mergeCell ref="O2:O4"/>
    <mergeCell ref="D2:D4"/>
    <mergeCell ref="E2:E4"/>
    <mergeCell ref="F2:F4"/>
    <mergeCell ref="G2:G4"/>
    <mergeCell ref="H2:H4"/>
    <mergeCell ref="I2:I4"/>
    <mergeCell ref="N2:N4"/>
    <mergeCell ref="J2:J4"/>
    <mergeCell ref="K2:K4"/>
    <mergeCell ref="L2:L4"/>
    <mergeCell ref="M2:M4"/>
  </mergeCells>
  <phoneticPr fontId="0" type="noConversion"/>
  <pageMargins left="0.7" right="0.7" top="0.75" bottom="0.75" header="0.3" footer="0.3"/>
  <pageSetup paperSize="9" scale="56" orientation="landscape"/>
  <headerFooter alignWithMargins="0">
    <oddHeader>&amp;L&amp;12&amp;K000000Érdi Városfejlesztési Kft.
Tervezett bevételek 2022. év</oddHeader>
  </headerFooter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0"/>
  <sheetViews>
    <sheetView topLeftCell="N1" zoomScaleNormal="100" workbookViewId="0">
      <pane ySplit="1" topLeftCell="A8" activePane="bottomLeft" state="frozen"/>
      <selection pane="bottomLeft" activeCell="AC19" sqref="AC19"/>
    </sheetView>
  </sheetViews>
  <sheetFormatPr defaultColWidth="8.85546875" defaultRowHeight="12.75" x14ac:dyDescent="0.2"/>
  <cols>
    <col min="1" max="1" width="3.28515625" customWidth="1"/>
    <col min="2" max="2" width="6.42578125" customWidth="1"/>
    <col min="3" max="3" width="40.42578125" customWidth="1"/>
    <col min="4" max="4" width="19.85546875" customWidth="1"/>
    <col min="5" max="5" width="21.85546875" customWidth="1"/>
    <col min="6" max="6" width="20" customWidth="1"/>
    <col min="7" max="8" width="21.85546875" customWidth="1"/>
    <col min="9" max="28" width="20" customWidth="1"/>
    <col min="29" max="29" width="19.140625" customWidth="1"/>
  </cols>
  <sheetData>
    <row r="1" spans="1:29" s="17" customFormat="1" ht="146.1" customHeight="1" x14ac:dyDescent="0.25">
      <c r="A1" s="52"/>
      <c r="B1" s="109" t="s">
        <v>11</v>
      </c>
      <c r="C1" s="109"/>
      <c r="D1" s="36" t="s">
        <v>92</v>
      </c>
      <c r="E1" s="36" t="s">
        <v>118</v>
      </c>
      <c r="F1" s="36" t="s">
        <v>111</v>
      </c>
      <c r="G1" s="36" t="s">
        <v>104</v>
      </c>
      <c r="H1" s="68" t="s">
        <v>126</v>
      </c>
      <c r="I1" s="36" t="s">
        <v>94</v>
      </c>
      <c r="J1" s="36" t="s">
        <v>83</v>
      </c>
      <c r="K1" s="36" t="s">
        <v>103</v>
      </c>
      <c r="L1" s="57" t="s">
        <v>107</v>
      </c>
      <c r="M1" s="36" t="s">
        <v>87</v>
      </c>
      <c r="N1" s="36" t="s">
        <v>100</v>
      </c>
      <c r="O1" s="36" t="s">
        <v>106</v>
      </c>
      <c r="P1" s="36" t="s">
        <v>101</v>
      </c>
      <c r="Q1" s="65" t="s">
        <v>115</v>
      </c>
      <c r="R1" s="66" t="s">
        <v>116</v>
      </c>
      <c r="S1" s="59" t="s">
        <v>108</v>
      </c>
      <c r="T1" s="59" t="s">
        <v>109</v>
      </c>
      <c r="U1" s="36" t="s">
        <v>66</v>
      </c>
      <c r="V1" s="78" t="s">
        <v>122</v>
      </c>
      <c r="W1" s="36" t="s">
        <v>89</v>
      </c>
      <c r="X1" s="67" t="s">
        <v>120</v>
      </c>
      <c r="Y1" s="36" t="s">
        <v>136</v>
      </c>
      <c r="Z1" s="36" t="s">
        <v>95</v>
      </c>
      <c r="AA1" s="36" t="s">
        <v>99</v>
      </c>
      <c r="AB1" s="36" t="s">
        <v>98</v>
      </c>
      <c r="AC1" s="53" t="s">
        <v>10</v>
      </c>
    </row>
    <row r="2" spans="1:29" s="87" customFormat="1" ht="15.75" x14ac:dyDescent="0.25">
      <c r="A2" s="83" t="s">
        <v>1</v>
      </c>
      <c r="B2" s="84"/>
      <c r="C2" s="85" t="s">
        <v>2</v>
      </c>
      <c r="D2" s="85">
        <f t="shared" ref="D2:AB2" si="0">SUM(D3:D7)</f>
        <v>0</v>
      </c>
      <c r="E2" s="85">
        <f t="shared" si="0"/>
        <v>0</v>
      </c>
      <c r="F2" s="85">
        <f t="shared" si="0"/>
        <v>61854</v>
      </c>
      <c r="G2" s="85">
        <f t="shared" si="0"/>
        <v>103118</v>
      </c>
      <c r="H2" s="85">
        <f t="shared" si="0"/>
        <v>54759</v>
      </c>
      <c r="I2" s="85">
        <f t="shared" si="0"/>
        <v>5702</v>
      </c>
      <c r="J2" s="85">
        <f t="shared" si="0"/>
        <v>0</v>
      </c>
      <c r="K2" s="85">
        <f t="shared" si="0"/>
        <v>0</v>
      </c>
      <c r="L2" s="85">
        <f t="shared" si="0"/>
        <v>0</v>
      </c>
      <c r="M2" s="85">
        <f t="shared" si="0"/>
        <v>0</v>
      </c>
      <c r="N2" s="85">
        <f t="shared" si="0"/>
        <v>4626</v>
      </c>
      <c r="O2" s="85">
        <f t="shared" si="0"/>
        <v>0</v>
      </c>
      <c r="P2" s="85">
        <f t="shared" si="0"/>
        <v>0</v>
      </c>
      <c r="Q2" s="85">
        <f t="shared" si="0"/>
        <v>216</v>
      </c>
      <c r="R2" s="85">
        <f t="shared" si="0"/>
        <v>0</v>
      </c>
      <c r="S2" s="85">
        <f t="shared" si="0"/>
        <v>0</v>
      </c>
      <c r="T2" s="85">
        <f t="shared" si="0"/>
        <v>10632</v>
      </c>
      <c r="U2" s="85">
        <f t="shared" si="0"/>
        <v>47438</v>
      </c>
      <c r="V2" s="85">
        <f t="shared" si="0"/>
        <v>0</v>
      </c>
      <c r="W2" s="85">
        <f t="shared" si="0"/>
        <v>19162</v>
      </c>
      <c r="X2" s="85">
        <f t="shared" si="0"/>
        <v>0</v>
      </c>
      <c r="Y2" s="85">
        <f t="shared" si="0"/>
        <v>0</v>
      </c>
      <c r="Z2" s="85">
        <f t="shared" si="0"/>
        <v>0</v>
      </c>
      <c r="AA2" s="85">
        <f t="shared" si="0"/>
        <v>0</v>
      </c>
      <c r="AB2" s="85">
        <f t="shared" si="0"/>
        <v>0</v>
      </c>
      <c r="AC2" s="86">
        <f t="shared" ref="AC2:AC26" si="1">SUM(D2:AB2)</f>
        <v>307507</v>
      </c>
    </row>
    <row r="3" spans="1:29" ht="15.75" x14ac:dyDescent="0.25">
      <c r="A3" s="4"/>
      <c r="B3" s="47" t="s">
        <v>30</v>
      </c>
      <c r="C3" s="6" t="s">
        <v>137</v>
      </c>
      <c r="D3" s="6">
        <v>0</v>
      </c>
      <c r="E3" s="6">
        <v>0</v>
      </c>
      <c r="F3" s="6">
        <v>52443</v>
      </c>
      <c r="G3" s="6">
        <v>81106</v>
      </c>
      <c r="H3" s="6">
        <v>43256</v>
      </c>
      <c r="I3" s="6">
        <v>4091</v>
      </c>
      <c r="J3" s="6">
        <v>0</v>
      </c>
      <c r="K3" s="6">
        <v>0</v>
      </c>
      <c r="L3" s="6">
        <v>0</v>
      </c>
      <c r="M3" s="6">
        <v>0</v>
      </c>
      <c r="N3" s="6">
        <v>3794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9816</v>
      </c>
      <c r="U3" s="6">
        <v>40210</v>
      </c>
      <c r="V3" s="6">
        <v>0</v>
      </c>
      <c r="W3" s="6">
        <v>16574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54">
        <f t="shared" si="1"/>
        <v>251290</v>
      </c>
    </row>
    <row r="4" spans="1:29" ht="15.75" x14ac:dyDescent="0.25">
      <c r="A4" s="4"/>
      <c r="B4" s="48" t="s">
        <v>31</v>
      </c>
      <c r="C4" s="6" t="s">
        <v>33</v>
      </c>
      <c r="D4" s="6">
        <v>0</v>
      </c>
      <c r="E4" s="6">
        <v>0</v>
      </c>
      <c r="F4" s="6">
        <v>5275</v>
      </c>
      <c r="G4" s="6">
        <v>5715</v>
      </c>
      <c r="H4" s="6">
        <v>2857</v>
      </c>
      <c r="I4" s="6">
        <v>730</v>
      </c>
      <c r="J4" s="6">
        <v>0</v>
      </c>
      <c r="K4" s="6">
        <v>0</v>
      </c>
      <c r="L4" s="6">
        <v>0</v>
      </c>
      <c r="M4" s="6">
        <v>0</v>
      </c>
      <c r="N4" s="6">
        <v>532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572</v>
      </c>
      <c r="U4" s="6">
        <v>2921</v>
      </c>
      <c r="V4" s="6">
        <v>0</v>
      </c>
      <c r="W4" s="6">
        <v>1572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54">
        <f t="shared" si="1"/>
        <v>20174</v>
      </c>
    </row>
    <row r="5" spans="1:29" ht="15.75" customHeight="1" x14ac:dyDescent="0.25">
      <c r="A5" s="4"/>
      <c r="B5" s="48" t="s">
        <v>32</v>
      </c>
      <c r="C5" s="6" t="s">
        <v>35</v>
      </c>
      <c r="D5" s="6">
        <v>0</v>
      </c>
      <c r="E5" s="6">
        <v>0</v>
      </c>
      <c r="F5" s="6">
        <v>613</v>
      </c>
      <c r="G5" s="6">
        <v>142</v>
      </c>
      <c r="H5" s="6">
        <v>490</v>
      </c>
      <c r="I5" s="6">
        <v>2</v>
      </c>
      <c r="J5" s="6">
        <v>0</v>
      </c>
      <c r="K5" s="6">
        <v>0</v>
      </c>
      <c r="L5" s="6">
        <v>0</v>
      </c>
      <c r="M5" s="6">
        <v>0</v>
      </c>
      <c r="N5" s="6">
        <v>1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2</v>
      </c>
      <c r="U5" s="6">
        <v>108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54">
        <f t="shared" si="1"/>
        <v>1358</v>
      </c>
    </row>
    <row r="6" spans="1:29" ht="20.100000000000001" customHeight="1" x14ac:dyDescent="0.25">
      <c r="A6" s="4"/>
      <c r="B6" s="48" t="s">
        <v>34</v>
      </c>
      <c r="C6" s="6" t="s">
        <v>63</v>
      </c>
      <c r="D6" s="6">
        <v>0</v>
      </c>
      <c r="E6" s="6">
        <v>0</v>
      </c>
      <c r="F6" s="6">
        <v>1047</v>
      </c>
      <c r="G6" s="6">
        <v>2317</v>
      </c>
      <c r="H6" s="6">
        <v>1237</v>
      </c>
      <c r="I6" s="6">
        <v>115</v>
      </c>
      <c r="J6" s="6">
        <v>0</v>
      </c>
      <c r="K6" s="6">
        <v>0</v>
      </c>
      <c r="L6" s="6">
        <v>0</v>
      </c>
      <c r="M6" s="6">
        <v>0</v>
      </c>
      <c r="N6" s="6">
        <v>299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777</v>
      </c>
      <c r="V6" s="6">
        <v>0</v>
      </c>
      <c r="W6" s="6">
        <v>426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54">
        <f t="shared" si="1"/>
        <v>6218</v>
      </c>
    </row>
    <row r="7" spans="1:29" ht="18.95" customHeight="1" x14ac:dyDescent="0.25">
      <c r="A7" s="4"/>
      <c r="B7" s="48" t="s">
        <v>36</v>
      </c>
      <c r="C7" s="6" t="s">
        <v>129</v>
      </c>
      <c r="D7" s="6">
        <v>0</v>
      </c>
      <c r="E7" s="6">
        <v>0</v>
      </c>
      <c r="F7" s="6">
        <v>2476</v>
      </c>
      <c r="G7" s="6">
        <v>13838</v>
      </c>
      <c r="H7" s="6">
        <v>6919</v>
      </c>
      <c r="I7" s="6">
        <v>764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216</v>
      </c>
      <c r="R7" s="6">
        <v>0</v>
      </c>
      <c r="S7" s="6">
        <v>0</v>
      </c>
      <c r="T7" s="6">
        <v>242</v>
      </c>
      <c r="U7" s="6">
        <v>3422</v>
      </c>
      <c r="V7" s="6">
        <v>0</v>
      </c>
      <c r="W7" s="6">
        <v>590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54">
        <f t="shared" si="1"/>
        <v>28467</v>
      </c>
    </row>
    <row r="8" spans="1:29" ht="15.75" x14ac:dyDescent="0.25">
      <c r="A8" s="3" t="s">
        <v>3</v>
      </c>
      <c r="B8" s="48"/>
      <c r="C8" s="8" t="s">
        <v>4</v>
      </c>
      <c r="D8" s="8">
        <f t="shared" ref="D8:AB8" si="2">SUM(D9:D11)</f>
        <v>0</v>
      </c>
      <c r="E8" s="8">
        <f t="shared" si="2"/>
        <v>0</v>
      </c>
      <c r="F8" s="8">
        <f t="shared" si="2"/>
        <v>4190</v>
      </c>
      <c r="G8" s="8">
        <f t="shared" si="2"/>
        <v>12787</v>
      </c>
      <c r="H8" s="8">
        <f t="shared" si="2"/>
        <v>7102</v>
      </c>
      <c r="I8" s="8">
        <f t="shared" si="2"/>
        <v>1052</v>
      </c>
      <c r="J8" s="8">
        <f t="shared" si="2"/>
        <v>0</v>
      </c>
      <c r="K8" s="8">
        <f t="shared" si="2"/>
        <v>0</v>
      </c>
      <c r="L8" s="8">
        <f t="shared" si="2"/>
        <v>0</v>
      </c>
      <c r="M8" s="8">
        <f t="shared" si="2"/>
        <v>0</v>
      </c>
      <c r="N8" s="8">
        <f t="shared" si="2"/>
        <v>81</v>
      </c>
      <c r="O8" s="8">
        <f t="shared" si="2"/>
        <v>0</v>
      </c>
      <c r="P8" s="8">
        <f t="shared" si="2"/>
        <v>0</v>
      </c>
      <c r="Q8" s="8">
        <f t="shared" si="2"/>
        <v>0</v>
      </c>
      <c r="R8" s="8">
        <f t="shared" si="2"/>
        <v>0</v>
      </c>
      <c r="S8" s="8">
        <f t="shared" si="2"/>
        <v>0</v>
      </c>
      <c r="T8" s="8">
        <f t="shared" si="2"/>
        <v>129</v>
      </c>
      <c r="U8" s="8">
        <f t="shared" si="2"/>
        <v>3633</v>
      </c>
      <c r="V8" s="8">
        <f t="shared" si="2"/>
        <v>0</v>
      </c>
      <c r="W8" s="8">
        <f t="shared" si="2"/>
        <v>3155</v>
      </c>
      <c r="X8" s="8">
        <f t="shared" si="2"/>
        <v>0</v>
      </c>
      <c r="Y8" s="8">
        <f t="shared" si="2"/>
        <v>0</v>
      </c>
      <c r="Z8" s="8">
        <f t="shared" si="2"/>
        <v>0</v>
      </c>
      <c r="AA8" s="8">
        <f t="shared" si="2"/>
        <v>0</v>
      </c>
      <c r="AB8" s="8">
        <f t="shared" si="2"/>
        <v>0</v>
      </c>
      <c r="AC8" s="54">
        <f t="shared" si="1"/>
        <v>32129</v>
      </c>
    </row>
    <row r="9" spans="1:29" ht="15.75" x14ac:dyDescent="0.25">
      <c r="A9" s="3"/>
      <c r="B9" s="48" t="s">
        <v>37</v>
      </c>
      <c r="C9" s="9" t="s">
        <v>131</v>
      </c>
      <c r="D9" s="9">
        <v>0</v>
      </c>
      <c r="E9" s="9">
        <v>0</v>
      </c>
      <c r="F9" s="9">
        <v>2661</v>
      </c>
      <c r="G9" s="9">
        <v>9959</v>
      </c>
      <c r="H9" s="9">
        <v>5623</v>
      </c>
      <c r="I9" s="9">
        <v>837</v>
      </c>
      <c r="J9" s="9">
        <v>0</v>
      </c>
      <c r="K9" s="9">
        <v>0</v>
      </c>
      <c r="L9" s="9">
        <v>0</v>
      </c>
      <c r="M9" s="9">
        <v>0</v>
      </c>
      <c r="N9" s="8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39</v>
      </c>
      <c r="U9" s="9">
        <v>2874</v>
      </c>
      <c r="V9" s="9">
        <v>0</v>
      </c>
      <c r="W9" s="9">
        <v>2661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54">
        <f t="shared" si="1"/>
        <v>24654</v>
      </c>
    </row>
    <row r="10" spans="1:29" ht="15.75" x14ac:dyDescent="0.25">
      <c r="A10" s="3"/>
      <c r="B10" s="48" t="s">
        <v>38</v>
      </c>
      <c r="C10" s="9" t="s">
        <v>132</v>
      </c>
      <c r="D10" s="9">
        <v>0</v>
      </c>
      <c r="E10" s="9">
        <v>0</v>
      </c>
      <c r="F10" s="9">
        <v>1064</v>
      </c>
      <c r="G10" s="9">
        <v>1824</v>
      </c>
      <c r="H10" s="9">
        <v>1104</v>
      </c>
      <c r="I10" s="9">
        <v>215</v>
      </c>
      <c r="J10" s="9">
        <v>0</v>
      </c>
      <c r="K10" s="9">
        <v>0</v>
      </c>
      <c r="L10" s="9">
        <v>0</v>
      </c>
      <c r="M10" s="9">
        <v>0</v>
      </c>
      <c r="N10" s="9">
        <v>81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90</v>
      </c>
      <c r="U10" s="9">
        <v>759</v>
      </c>
      <c r="V10" s="9">
        <v>0</v>
      </c>
      <c r="W10" s="9">
        <v>494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54">
        <f t="shared" si="1"/>
        <v>5631</v>
      </c>
    </row>
    <row r="11" spans="1:29" ht="15.75" x14ac:dyDescent="0.25">
      <c r="A11" s="3"/>
      <c r="B11" s="48" t="s">
        <v>39</v>
      </c>
      <c r="C11" s="9" t="s">
        <v>130</v>
      </c>
      <c r="D11" s="9">
        <v>0</v>
      </c>
      <c r="E11" s="9">
        <v>0</v>
      </c>
      <c r="F11" s="9">
        <v>465</v>
      </c>
      <c r="G11" s="9">
        <v>1004</v>
      </c>
      <c r="H11" s="9">
        <v>375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54">
        <f t="shared" si="1"/>
        <v>1844</v>
      </c>
    </row>
    <row r="12" spans="1:29" ht="15.75" x14ac:dyDescent="0.25">
      <c r="A12" s="3" t="s">
        <v>5</v>
      </c>
      <c r="B12" s="48"/>
      <c r="C12" s="8" t="s">
        <v>140</v>
      </c>
      <c r="D12" s="8">
        <f t="shared" ref="D12:AB12" si="3">SUM(D13+D14+D15+D16+D17+D18)</f>
        <v>0</v>
      </c>
      <c r="E12" s="8">
        <f>SUM(E13+E14+E15+E16+E17+E18)</f>
        <v>38</v>
      </c>
      <c r="F12" s="8">
        <f t="shared" si="3"/>
        <v>2614</v>
      </c>
      <c r="G12" s="8">
        <f>SUM(G13+G14+G15+G16+G17+G18)</f>
        <v>9084</v>
      </c>
      <c r="H12" s="8">
        <f>SUM(H13+H14+H15+H16+H17+H18)</f>
        <v>3142</v>
      </c>
      <c r="I12" s="8">
        <f t="shared" si="3"/>
        <v>549</v>
      </c>
      <c r="J12" s="8">
        <f>SUM(J13+J14+J15+J16+J17+J18)</f>
        <v>935</v>
      </c>
      <c r="K12" s="8">
        <f t="shared" ref="K12:Z12" si="4">SUM(K13+K14+K15+K16+K17+K18)</f>
        <v>0</v>
      </c>
      <c r="L12" s="8">
        <f t="shared" si="4"/>
        <v>0</v>
      </c>
      <c r="M12" s="8">
        <f t="shared" si="4"/>
        <v>22</v>
      </c>
      <c r="N12" s="8">
        <f t="shared" si="4"/>
        <v>150</v>
      </c>
      <c r="O12" s="8">
        <f t="shared" si="4"/>
        <v>0</v>
      </c>
      <c r="P12" s="8">
        <f t="shared" ref="P12:T12" si="5">SUM(P13+P14+P15+P16+P17+P18)</f>
        <v>0</v>
      </c>
      <c r="Q12" s="8">
        <f t="shared" si="5"/>
        <v>31</v>
      </c>
      <c r="R12" s="8">
        <f t="shared" si="5"/>
        <v>0</v>
      </c>
      <c r="S12" s="8">
        <f t="shared" si="5"/>
        <v>8</v>
      </c>
      <c r="T12" s="8">
        <f t="shared" si="5"/>
        <v>45</v>
      </c>
      <c r="U12" s="8">
        <f t="shared" si="4"/>
        <v>1081</v>
      </c>
      <c r="V12" s="8">
        <f t="shared" si="4"/>
        <v>0</v>
      </c>
      <c r="W12" s="8">
        <f t="shared" si="4"/>
        <v>0</v>
      </c>
      <c r="X12" s="8">
        <f t="shared" si="4"/>
        <v>0</v>
      </c>
      <c r="Y12" s="8">
        <f t="shared" si="4"/>
        <v>0</v>
      </c>
      <c r="Z12" s="8">
        <f t="shared" si="4"/>
        <v>0</v>
      </c>
      <c r="AA12" s="8">
        <f t="shared" si="3"/>
        <v>0</v>
      </c>
      <c r="AB12" s="8">
        <f t="shared" si="3"/>
        <v>0</v>
      </c>
      <c r="AC12" s="54">
        <f t="shared" si="1"/>
        <v>17699</v>
      </c>
    </row>
    <row r="13" spans="1:29" ht="31.5" x14ac:dyDescent="0.25">
      <c r="A13" s="3"/>
      <c r="B13" s="48" t="s">
        <v>40</v>
      </c>
      <c r="C13" s="6" t="s">
        <v>41</v>
      </c>
      <c r="D13" s="6">
        <v>0</v>
      </c>
      <c r="E13" s="6">
        <v>0</v>
      </c>
      <c r="F13" s="6">
        <v>0</v>
      </c>
      <c r="G13" s="6">
        <v>0</v>
      </c>
      <c r="H13" s="6">
        <v>2000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54">
        <f t="shared" si="1"/>
        <v>2000</v>
      </c>
    </row>
    <row r="14" spans="1:29" ht="31.5" x14ac:dyDescent="0.25">
      <c r="A14" s="3"/>
      <c r="B14" s="48" t="s">
        <v>42</v>
      </c>
      <c r="C14" s="6" t="s">
        <v>43</v>
      </c>
      <c r="D14" s="6">
        <v>0</v>
      </c>
      <c r="E14" s="6">
        <v>14</v>
      </c>
      <c r="F14" s="6">
        <v>24</v>
      </c>
      <c r="G14" s="6">
        <v>1089</v>
      </c>
      <c r="H14" s="6">
        <v>850</v>
      </c>
      <c r="I14" s="6">
        <v>0</v>
      </c>
      <c r="J14" s="6">
        <v>89</v>
      </c>
      <c r="K14" s="6">
        <v>0</v>
      </c>
      <c r="L14" s="6">
        <v>0</v>
      </c>
      <c r="M14" s="6">
        <v>0</v>
      </c>
      <c r="N14" s="6">
        <v>37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17</v>
      </c>
      <c r="U14" s="6">
        <v>166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54">
        <f t="shared" si="1"/>
        <v>2286</v>
      </c>
    </row>
    <row r="15" spans="1:29" ht="15.75" customHeight="1" x14ac:dyDescent="0.25">
      <c r="A15" s="3"/>
      <c r="B15" s="48" t="s">
        <v>44</v>
      </c>
      <c r="C15" s="6" t="s">
        <v>45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8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54">
        <f t="shared" si="1"/>
        <v>8</v>
      </c>
    </row>
    <row r="16" spans="1:29" ht="15.75" x14ac:dyDescent="0.25">
      <c r="A16" s="3"/>
      <c r="B16" s="48" t="s">
        <v>46</v>
      </c>
      <c r="C16" s="6" t="s">
        <v>47</v>
      </c>
      <c r="D16" s="6">
        <v>0</v>
      </c>
      <c r="E16" s="6">
        <v>0</v>
      </c>
      <c r="F16" s="6">
        <v>138</v>
      </c>
      <c r="G16" s="6">
        <v>2392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28</v>
      </c>
      <c r="U16" s="6">
        <v>481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54">
        <f t="shared" si="1"/>
        <v>3039</v>
      </c>
    </row>
    <row r="17" spans="1:29" ht="15.75" x14ac:dyDescent="0.25">
      <c r="A17" s="3"/>
      <c r="B17" s="48" t="s">
        <v>48</v>
      </c>
      <c r="C17" s="6" t="s">
        <v>133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195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54">
        <f t="shared" si="1"/>
        <v>195</v>
      </c>
    </row>
    <row r="18" spans="1:29" ht="15.75" x14ac:dyDescent="0.25">
      <c r="A18" s="3"/>
      <c r="B18" s="48" t="s">
        <v>49</v>
      </c>
      <c r="C18" s="6" t="s">
        <v>50</v>
      </c>
      <c r="D18" s="6">
        <v>0</v>
      </c>
      <c r="E18" s="6">
        <v>24</v>
      </c>
      <c r="F18" s="88">
        <v>2452</v>
      </c>
      <c r="G18" s="6">
        <v>5603</v>
      </c>
      <c r="H18" s="6">
        <v>292</v>
      </c>
      <c r="I18" s="6">
        <v>549</v>
      </c>
      <c r="J18" s="6">
        <v>846</v>
      </c>
      <c r="K18" s="6">
        <v>0</v>
      </c>
      <c r="L18" s="6">
        <v>0</v>
      </c>
      <c r="M18" s="6">
        <v>22</v>
      </c>
      <c r="N18" s="6">
        <v>113</v>
      </c>
      <c r="O18" s="6">
        <v>0</v>
      </c>
      <c r="P18" s="6">
        <v>0</v>
      </c>
      <c r="Q18" s="6">
        <v>31</v>
      </c>
      <c r="R18" s="6">
        <v>0</v>
      </c>
      <c r="S18" s="6">
        <v>0</v>
      </c>
      <c r="T18" s="6">
        <v>0</v>
      </c>
      <c r="U18" s="6">
        <v>239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54">
        <f t="shared" si="1"/>
        <v>10171</v>
      </c>
    </row>
    <row r="19" spans="1:29" s="14" customFormat="1" ht="15.75" x14ac:dyDescent="0.25">
      <c r="A19" s="16" t="s">
        <v>6</v>
      </c>
      <c r="B19" s="49"/>
      <c r="C19" s="8" t="s">
        <v>67</v>
      </c>
      <c r="D19" s="8">
        <v>3379</v>
      </c>
      <c r="E19" s="8">
        <v>374</v>
      </c>
      <c r="F19" s="8">
        <v>25131</v>
      </c>
      <c r="G19" s="8">
        <v>118356</v>
      </c>
      <c r="H19" s="85">
        <v>68777</v>
      </c>
      <c r="I19" s="8">
        <v>8983</v>
      </c>
      <c r="J19" s="8">
        <v>6457</v>
      </c>
      <c r="K19" s="8">
        <v>544</v>
      </c>
      <c r="L19" s="8">
        <v>612</v>
      </c>
      <c r="M19" s="8">
        <v>7500</v>
      </c>
      <c r="N19" s="8">
        <v>8374</v>
      </c>
      <c r="O19" s="8">
        <v>954</v>
      </c>
      <c r="P19" s="8">
        <v>15240</v>
      </c>
      <c r="Q19" s="8">
        <v>2506</v>
      </c>
      <c r="R19" s="8">
        <v>24241</v>
      </c>
      <c r="S19" s="8">
        <v>5520</v>
      </c>
      <c r="T19" s="8">
        <v>10694</v>
      </c>
      <c r="U19" s="8">
        <v>18917</v>
      </c>
      <c r="V19" s="8">
        <v>14231</v>
      </c>
      <c r="W19" s="8">
        <v>16729</v>
      </c>
      <c r="X19" s="8">
        <v>6449</v>
      </c>
      <c r="Y19" s="8">
        <v>944</v>
      </c>
      <c r="Z19" s="8">
        <v>990</v>
      </c>
      <c r="AA19" s="8">
        <v>14914</v>
      </c>
      <c r="AB19" s="8">
        <v>9942</v>
      </c>
      <c r="AC19" s="54">
        <f t="shared" si="1"/>
        <v>390758</v>
      </c>
    </row>
    <row r="20" spans="1:29" ht="15.75" x14ac:dyDescent="0.25">
      <c r="A20" s="3" t="s">
        <v>8</v>
      </c>
      <c r="B20" s="50"/>
      <c r="C20" s="8" t="s">
        <v>14</v>
      </c>
      <c r="D20" s="28">
        <f>SUM(D21+D22+D23)</f>
        <v>0</v>
      </c>
      <c r="E20" s="28">
        <f>SUM(E21+E22+E23)</f>
        <v>20</v>
      </c>
      <c r="F20" s="28">
        <f t="shared" ref="F20:AB20" si="6">SUM(F21+F22+F23)</f>
        <v>66841</v>
      </c>
      <c r="G20" s="28">
        <f>SUM(G21+G22+G23)</f>
        <v>212902</v>
      </c>
      <c r="H20" s="28">
        <f>SUM(H21+H22+H23)</f>
        <v>129379</v>
      </c>
      <c r="I20" s="28">
        <f t="shared" si="6"/>
        <v>24763</v>
      </c>
      <c r="J20" s="28">
        <f t="shared" ref="J20:Z20" si="7">SUM(J21+J22+J23)</f>
        <v>9983</v>
      </c>
      <c r="K20" s="28">
        <f t="shared" si="7"/>
        <v>6254</v>
      </c>
      <c r="L20" s="28">
        <f t="shared" si="7"/>
        <v>6418</v>
      </c>
      <c r="M20" s="28">
        <f t="shared" si="7"/>
        <v>1172</v>
      </c>
      <c r="N20" s="28">
        <f t="shared" si="7"/>
        <v>3215</v>
      </c>
      <c r="O20" s="28">
        <f t="shared" si="7"/>
        <v>6289</v>
      </c>
      <c r="P20" s="28">
        <f t="shared" ref="P20:T20" si="8">SUM(P21+P22+P23)</f>
        <v>0</v>
      </c>
      <c r="Q20" s="28">
        <f t="shared" si="8"/>
        <v>351</v>
      </c>
      <c r="R20" s="28">
        <f t="shared" si="8"/>
        <v>0</v>
      </c>
      <c r="S20" s="28">
        <f t="shared" si="8"/>
        <v>2863</v>
      </c>
      <c r="T20" s="28">
        <f t="shared" si="8"/>
        <v>1303</v>
      </c>
      <c r="U20" s="28">
        <f t="shared" si="7"/>
        <v>33503</v>
      </c>
      <c r="V20" s="28">
        <f t="shared" si="7"/>
        <v>0</v>
      </c>
      <c r="W20" s="28">
        <f t="shared" si="7"/>
        <v>12382</v>
      </c>
      <c r="X20" s="28">
        <f t="shared" si="7"/>
        <v>0</v>
      </c>
      <c r="Y20" s="28">
        <f t="shared" si="7"/>
        <v>0</v>
      </c>
      <c r="Z20" s="28">
        <f t="shared" si="7"/>
        <v>0</v>
      </c>
      <c r="AA20" s="28">
        <f t="shared" si="6"/>
        <v>0</v>
      </c>
      <c r="AB20" s="28">
        <f t="shared" si="6"/>
        <v>0</v>
      </c>
      <c r="AC20" s="54">
        <f t="shared" si="1"/>
        <v>517638</v>
      </c>
    </row>
    <row r="21" spans="1:29" ht="15.75" x14ac:dyDescent="0.25">
      <c r="A21" s="4"/>
      <c r="B21" s="48" t="s">
        <v>68</v>
      </c>
      <c r="C21" s="6" t="s">
        <v>51</v>
      </c>
      <c r="D21" s="6">
        <v>0</v>
      </c>
      <c r="E21" s="6">
        <v>0</v>
      </c>
      <c r="F21" s="6">
        <v>0</v>
      </c>
      <c r="G21" s="6">
        <v>23</v>
      </c>
      <c r="H21" s="6">
        <v>20</v>
      </c>
      <c r="I21" s="6">
        <v>2</v>
      </c>
      <c r="J21" s="6">
        <v>0</v>
      </c>
      <c r="K21" s="6">
        <v>0</v>
      </c>
      <c r="L21" s="6">
        <v>0</v>
      </c>
      <c r="M21" s="6">
        <v>4</v>
      </c>
      <c r="N21" s="6">
        <v>6</v>
      </c>
      <c r="O21" s="6">
        <v>0</v>
      </c>
      <c r="P21" s="6">
        <v>0</v>
      </c>
      <c r="Q21" s="6">
        <v>0</v>
      </c>
      <c r="R21" s="6">
        <v>0</v>
      </c>
      <c r="S21" s="6">
        <v>4</v>
      </c>
      <c r="T21" s="6">
        <v>0</v>
      </c>
      <c r="U21" s="6">
        <v>157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54">
        <f t="shared" si="1"/>
        <v>216</v>
      </c>
    </row>
    <row r="22" spans="1:29" ht="15.75" x14ac:dyDescent="0.25">
      <c r="A22" s="4"/>
      <c r="B22" s="48" t="s">
        <v>54</v>
      </c>
      <c r="C22" s="6" t="s">
        <v>52</v>
      </c>
      <c r="D22" s="6">
        <v>0</v>
      </c>
      <c r="E22" s="6">
        <v>0</v>
      </c>
      <c r="F22" s="6">
        <v>63</v>
      </c>
      <c r="G22" s="6">
        <v>156</v>
      </c>
      <c r="H22" s="6">
        <v>150</v>
      </c>
      <c r="I22" s="6">
        <v>33</v>
      </c>
      <c r="J22" s="6">
        <v>0</v>
      </c>
      <c r="K22" s="6">
        <v>0</v>
      </c>
      <c r="L22" s="6">
        <v>0</v>
      </c>
      <c r="M22" s="6">
        <v>81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36</v>
      </c>
      <c r="T22" s="6">
        <v>0</v>
      </c>
      <c r="U22" s="6">
        <v>1270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54">
        <f t="shared" si="1"/>
        <v>1789</v>
      </c>
    </row>
    <row r="23" spans="1:29" ht="17.100000000000001" customHeight="1" x14ac:dyDescent="0.25">
      <c r="A23" s="4"/>
      <c r="B23" s="48" t="s">
        <v>56</v>
      </c>
      <c r="C23" s="6" t="s">
        <v>53</v>
      </c>
      <c r="D23" s="6">
        <f>SUM(D24+D25+D26+D27+D28+D29+D30)</f>
        <v>0</v>
      </c>
      <c r="E23" s="6">
        <f t="shared" ref="E23:AB23" si="9">SUM(E24+E25+E26+E27+E28+E29+E30)</f>
        <v>20</v>
      </c>
      <c r="F23" s="6">
        <f t="shared" si="9"/>
        <v>66778</v>
      </c>
      <c r="G23" s="6">
        <f t="shared" si="9"/>
        <v>212723</v>
      </c>
      <c r="H23" s="6">
        <f t="shared" si="9"/>
        <v>129209</v>
      </c>
      <c r="I23" s="6">
        <f t="shared" si="9"/>
        <v>24728</v>
      </c>
      <c r="J23" s="6">
        <f t="shared" si="9"/>
        <v>9983</v>
      </c>
      <c r="K23" s="6">
        <f t="shared" si="9"/>
        <v>6254</v>
      </c>
      <c r="L23" s="6">
        <f t="shared" si="9"/>
        <v>6418</v>
      </c>
      <c r="M23" s="6">
        <f t="shared" si="9"/>
        <v>1087</v>
      </c>
      <c r="N23" s="6">
        <f t="shared" si="9"/>
        <v>3209</v>
      </c>
      <c r="O23" s="6">
        <f>SUM(O24+O25+O26+O27+O28+O29+O30)</f>
        <v>6289</v>
      </c>
      <c r="P23" s="6">
        <f t="shared" si="9"/>
        <v>0</v>
      </c>
      <c r="Q23" s="6">
        <f t="shared" si="9"/>
        <v>351</v>
      </c>
      <c r="R23" s="6">
        <f t="shared" si="9"/>
        <v>0</v>
      </c>
      <c r="S23" s="6">
        <f t="shared" si="9"/>
        <v>2823</v>
      </c>
      <c r="T23" s="6">
        <f t="shared" si="9"/>
        <v>1303</v>
      </c>
      <c r="U23" s="6">
        <f t="shared" si="9"/>
        <v>32076</v>
      </c>
      <c r="V23" s="6">
        <f t="shared" si="9"/>
        <v>0</v>
      </c>
      <c r="W23" s="6">
        <f t="shared" si="9"/>
        <v>12382</v>
      </c>
      <c r="X23" s="6">
        <f t="shared" si="9"/>
        <v>0</v>
      </c>
      <c r="Y23" s="6">
        <f t="shared" si="9"/>
        <v>0</v>
      </c>
      <c r="Z23" s="6">
        <f t="shared" si="9"/>
        <v>0</v>
      </c>
      <c r="AA23" s="6">
        <f t="shared" si="9"/>
        <v>0</v>
      </c>
      <c r="AB23" s="6">
        <f t="shared" si="9"/>
        <v>0</v>
      </c>
      <c r="AC23" s="54">
        <f t="shared" si="1"/>
        <v>515633</v>
      </c>
    </row>
    <row r="24" spans="1:29" ht="26.25" x14ac:dyDescent="0.25">
      <c r="A24" s="4"/>
      <c r="B24" s="47"/>
      <c r="C24" s="10" t="s">
        <v>134</v>
      </c>
      <c r="D24" s="10">
        <v>0</v>
      </c>
      <c r="E24" s="10">
        <v>0</v>
      </c>
      <c r="F24" s="10">
        <v>624</v>
      </c>
      <c r="G24" s="10">
        <v>1831</v>
      </c>
      <c r="H24" s="10">
        <v>1650</v>
      </c>
      <c r="I24" s="10">
        <v>86</v>
      </c>
      <c r="J24" s="10">
        <v>86</v>
      </c>
      <c r="K24" s="10">
        <v>6254</v>
      </c>
      <c r="L24" s="10">
        <v>6418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107</v>
      </c>
      <c r="T24" s="10">
        <v>178</v>
      </c>
      <c r="U24" s="10">
        <v>2499</v>
      </c>
      <c r="V24" s="10">
        <v>0</v>
      </c>
      <c r="W24" s="10">
        <v>3552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54">
        <f t="shared" si="1"/>
        <v>23285</v>
      </c>
    </row>
    <row r="25" spans="1:29" ht="15.75" x14ac:dyDescent="0.25">
      <c r="A25" s="4"/>
      <c r="B25" s="47"/>
      <c r="C25" s="10" t="s">
        <v>17</v>
      </c>
      <c r="D25" s="10">
        <v>0</v>
      </c>
      <c r="E25" s="10">
        <v>0</v>
      </c>
      <c r="F25" s="10">
        <v>42195</v>
      </c>
      <c r="G25" s="10">
        <v>154217</v>
      </c>
      <c r="H25" s="10">
        <v>97500</v>
      </c>
      <c r="I25" s="10">
        <v>16480</v>
      </c>
      <c r="J25" s="10">
        <v>0</v>
      </c>
      <c r="K25" s="10">
        <v>0</v>
      </c>
      <c r="L25" s="10">
        <v>0</v>
      </c>
      <c r="M25" s="10">
        <v>0</v>
      </c>
      <c r="N25" s="10">
        <v>1665</v>
      </c>
      <c r="O25" s="10">
        <v>2414</v>
      </c>
      <c r="P25" s="10">
        <v>0</v>
      </c>
      <c r="Q25" s="10">
        <v>51</v>
      </c>
      <c r="R25" s="10">
        <v>0</v>
      </c>
      <c r="S25" s="10">
        <v>890</v>
      </c>
      <c r="T25" s="10">
        <v>0</v>
      </c>
      <c r="U25" s="10">
        <v>486</v>
      </c>
      <c r="V25" s="10">
        <v>0</v>
      </c>
      <c r="W25" s="10">
        <v>237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54">
        <f t="shared" si="1"/>
        <v>316135</v>
      </c>
    </row>
    <row r="26" spans="1:29" ht="15.75" x14ac:dyDescent="0.25">
      <c r="A26" s="4"/>
      <c r="B26" s="47"/>
      <c r="C26" s="10" t="s">
        <v>7</v>
      </c>
      <c r="D26" s="10">
        <v>0</v>
      </c>
      <c r="E26" s="10">
        <v>0</v>
      </c>
      <c r="F26" s="10">
        <v>0</v>
      </c>
      <c r="G26" s="10">
        <v>361</v>
      </c>
      <c r="H26" s="10">
        <v>361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14754</v>
      </c>
      <c r="V26" s="10">
        <v>0</v>
      </c>
      <c r="W26" s="10">
        <v>3315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54">
        <f t="shared" si="1"/>
        <v>18791</v>
      </c>
    </row>
    <row r="27" spans="1:29" ht="15.75" x14ac:dyDescent="0.25">
      <c r="A27" s="4"/>
      <c r="B27" s="47"/>
      <c r="C27" s="10" t="s">
        <v>135</v>
      </c>
      <c r="D27" s="10">
        <v>0</v>
      </c>
      <c r="E27" s="10">
        <v>20</v>
      </c>
      <c r="F27" s="10">
        <v>404</v>
      </c>
      <c r="G27" s="10">
        <v>7290</v>
      </c>
      <c r="H27" s="10">
        <v>0</v>
      </c>
      <c r="I27" s="10">
        <v>1016</v>
      </c>
      <c r="J27" s="10">
        <v>33</v>
      </c>
      <c r="K27" s="10"/>
      <c r="L27" s="10"/>
      <c r="M27" s="10"/>
      <c r="N27" s="10">
        <v>175</v>
      </c>
      <c r="O27" s="10"/>
      <c r="P27" s="10"/>
      <c r="Q27" s="10">
        <v>18</v>
      </c>
      <c r="R27" s="10"/>
      <c r="S27" s="10">
        <v>56</v>
      </c>
      <c r="T27" s="10">
        <v>0</v>
      </c>
      <c r="U27" s="10">
        <v>3426</v>
      </c>
      <c r="V27" s="10">
        <v>0</v>
      </c>
      <c r="W27" s="10"/>
      <c r="X27" s="10"/>
      <c r="Y27" s="10"/>
      <c r="Z27" s="10"/>
      <c r="AA27" s="10"/>
      <c r="AB27" s="10"/>
      <c r="AC27" s="54"/>
    </row>
    <row r="28" spans="1:29" ht="15.75" x14ac:dyDescent="0.25">
      <c r="A28" s="4"/>
      <c r="B28" s="47"/>
      <c r="C28" s="10" t="s">
        <v>85</v>
      </c>
      <c r="D28" s="10">
        <v>0</v>
      </c>
      <c r="E28" s="10">
        <v>0</v>
      </c>
      <c r="F28" s="10">
        <v>0</v>
      </c>
      <c r="G28" s="10">
        <v>178</v>
      </c>
      <c r="H28" s="10">
        <v>178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7595</v>
      </c>
      <c r="V28" s="10">
        <v>0</v>
      </c>
      <c r="W28" s="10">
        <v>5278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54">
        <f t="shared" ref="AC28:AC42" si="10">SUM(D28:AB28)</f>
        <v>13229</v>
      </c>
    </row>
    <row r="29" spans="1:29" ht="26.25" x14ac:dyDescent="0.25">
      <c r="A29" s="4"/>
      <c r="B29" s="47"/>
      <c r="C29" s="10" t="s">
        <v>13</v>
      </c>
      <c r="D29" s="10">
        <v>0</v>
      </c>
      <c r="E29" s="10">
        <v>0</v>
      </c>
      <c r="F29" s="10">
        <v>2305</v>
      </c>
      <c r="G29" s="10">
        <v>7338</v>
      </c>
      <c r="H29" s="10">
        <v>5200</v>
      </c>
      <c r="I29" s="10">
        <v>838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914</v>
      </c>
      <c r="T29" s="10">
        <v>285</v>
      </c>
      <c r="U29" s="10">
        <v>1907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54">
        <f t="shared" si="10"/>
        <v>18787</v>
      </c>
    </row>
    <row r="30" spans="1:29" ht="17.100000000000001" customHeight="1" x14ac:dyDescent="0.25">
      <c r="A30" s="4"/>
      <c r="B30" s="47"/>
      <c r="C30" s="10" t="s">
        <v>139</v>
      </c>
      <c r="D30" s="10">
        <v>0</v>
      </c>
      <c r="E30" s="10">
        <v>0</v>
      </c>
      <c r="F30" s="10">
        <v>21250</v>
      </c>
      <c r="G30" s="10">
        <v>41508</v>
      </c>
      <c r="H30" s="10">
        <v>24320</v>
      </c>
      <c r="I30" s="10">
        <v>6308</v>
      </c>
      <c r="J30" s="10">
        <v>9864</v>
      </c>
      <c r="K30" s="10">
        <v>0</v>
      </c>
      <c r="L30" s="10">
        <v>0</v>
      </c>
      <c r="M30" s="10">
        <v>1087</v>
      </c>
      <c r="N30" s="10">
        <v>1369</v>
      </c>
      <c r="O30" s="10">
        <v>3875</v>
      </c>
      <c r="P30" s="10">
        <v>0</v>
      </c>
      <c r="Q30" s="10">
        <v>282</v>
      </c>
      <c r="R30" s="10">
        <v>0</v>
      </c>
      <c r="S30" s="10">
        <v>856</v>
      </c>
      <c r="T30" s="10">
        <v>840</v>
      </c>
      <c r="U30" s="10">
        <v>1409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54">
        <f t="shared" si="10"/>
        <v>112968</v>
      </c>
    </row>
    <row r="31" spans="1:29" ht="15.75" x14ac:dyDescent="0.25">
      <c r="A31" s="7" t="s">
        <v>9</v>
      </c>
      <c r="B31" s="51"/>
      <c r="C31" s="11" t="s">
        <v>15</v>
      </c>
      <c r="D31" s="11">
        <f>SUM(D32:D35)</f>
        <v>0</v>
      </c>
      <c r="E31" s="11">
        <f>SUM(E32:E35)</f>
        <v>0</v>
      </c>
      <c r="F31" s="11">
        <f t="shared" ref="F31:AB31" si="11">SUM(F32:F35)</f>
        <v>263</v>
      </c>
      <c r="G31" s="11">
        <f>SUM(G32:G35)</f>
        <v>4061</v>
      </c>
      <c r="H31" s="11">
        <f>SUM(H32:H35)</f>
        <v>3500</v>
      </c>
      <c r="I31" s="11">
        <f t="shared" si="11"/>
        <v>0</v>
      </c>
      <c r="J31" s="11">
        <f t="shared" ref="J31:Z31" si="12">SUM(J32:J35)</f>
        <v>0</v>
      </c>
      <c r="K31" s="11">
        <f t="shared" si="12"/>
        <v>0</v>
      </c>
      <c r="L31" s="11">
        <f t="shared" si="12"/>
        <v>0</v>
      </c>
      <c r="M31" s="11">
        <f t="shared" si="12"/>
        <v>0</v>
      </c>
      <c r="N31" s="11">
        <f t="shared" si="12"/>
        <v>0</v>
      </c>
      <c r="O31" s="11">
        <f t="shared" si="12"/>
        <v>0</v>
      </c>
      <c r="P31" s="11">
        <f>SUM(P32:P35)</f>
        <v>0</v>
      </c>
      <c r="Q31" s="11">
        <f>SUM(Q32:Q35)</f>
        <v>0</v>
      </c>
      <c r="R31" s="11">
        <v>0</v>
      </c>
      <c r="S31" s="11">
        <f>SUM(S32:S35)</f>
        <v>0</v>
      </c>
      <c r="T31" s="11">
        <v>1700</v>
      </c>
      <c r="U31" s="11">
        <f t="shared" si="12"/>
        <v>296</v>
      </c>
      <c r="V31" s="11">
        <f t="shared" si="12"/>
        <v>0</v>
      </c>
      <c r="W31" s="11">
        <f t="shared" si="12"/>
        <v>0</v>
      </c>
      <c r="X31" s="11">
        <f t="shared" si="12"/>
        <v>0</v>
      </c>
      <c r="Y31" s="11">
        <f t="shared" si="12"/>
        <v>0</v>
      </c>
      <c r="Z31" s="11">
        <f t="shared" si="12"/>
        <v>0</v>
      </c>
      <c r="AA31" s="11">
        <f t="shared" si="11"/>
        <v>0</v>
      </c>
      <c r="AB31" s="11">
        <f t="shared" si="11"/>
        <v>0</v>
      </c>
      <c r="AC31" s="54">
        <f t="shared" si="10"/>
        <v>9820</v>
      </c>
    </row>
    <row r="32" spans="1:29" ht="15.75" x14ac:dyDescent="0.25">
      <c r="A32" s="4"/>
      <c r="B32" s="48" t="s">
        <v>60</v>
      </c>
      <c r="C32" s="6" t="s">
        <v>55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54">
        <f t="shared" si="10"/>
        <v>0</v>
      </c>
    </row>
    <row r="33" spans="1:31" ht="15.75" x14ac:dyDescent="0.25">
      <c r="A33" s="4"/>
      <c r="B33" s="48" t="s">
        <v>61</v>
      </c>
      <c r="C33" s="6" t="s">
        <v>57</v>
      </c>
      <c r="D33" s="6">
        <v>0</v>
      </c>
      <c r="E33" s="6">
        <v>0</v>
      </c>
      <c r="F33" s="6">
        <v>263</v>
      </c>
      <c r="G33" s="6">
        <v>1620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1700</v>
      </c>
      <c r="U33" s="6">
        <v>296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54">
        <f t="shared" si="10"/>
        <v>3879</v>
      </c>
    </row>
    <row r="34" spans="1:31" ht="15.75" x14ac:dyDescent="0.25">
      <c r="A34" s="4"/>
      <c r="B34" s="48" t="s">
        <v>69</v>
      </c>
      <c r="C34" s="6" t="s">
        <v>58</v>
      </c>
      <c r="D34" s="6">
        <v>0</v>
      </c>
      <c r="E34" s="6">
        <v>0</v>
      </c>
      <c r="F34" s="6">
        <v>0</v>
      </c>
      <c r="G34" s="6">
        <v>2441</v>
      </c>
      <c r="H34" s="6">
        <v>3500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54">
        <f t="shared" si="10"/>
        <v>5941</v>
      </c>
    </row>
    <row r="35" spans="1:31" ht="15.75" customHeight="1" x14ac:dyDescent="0.25">
      <c r="A35" s="4"/>
      <c r="B35" s="48" t="s">
        <v>70</v>
      </c>
      <c r="C35" s="6" t="s">
        <v>59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54">
        <f t="shared" si="10"/>
        <v>0</v>
      </c>
      <c r="AE35" s="34"/>
    </row>
    <row r="36" spans="1:31" ht="15.75" x14ac:dyDescent="0.25">
      <c r="A36" s="3" t="s">
        <v>71</v>
      </c>
      <c r="B36" s="50"/>
      <c r="C36" s="8" t="s">
        <v>16</v>
      </c>
      <c r="D36" s="13">
        <f>SUM(D37:D41)</f>
        <v>2354</v>
      </c>
      <c r="E36" s="13">
        <f>SUM(E37:E41)</f>
        <v>756</v>
      </c>
      <c r="F36" s="13">
        <f t="shared" ref="F36:AB36" si="13">SUM(F37:F41)</f>
        <v>1722</v>
      </c>
      <c r="G36" s="13">
        <f>SUM(G37:G41)</f>
        <v>4755</v>
      </c>
      <c r="H36" s="13">
        <f>SUM(H37:H41)</f>
        <v>0</v>
      </c>
      <c r="I36" s="13">
        <f t="shared" si="13"/>
        <v>1111</v>
      </c>
      <c r="J36" s="13">
        <f t="shared" ref="J36:Z36" si="14">SUM(J37:J41)</f>
        <v>1825</v>
      </c>
      <c r="K36" s="13">
        <f t="shared" si="14"/>
        <v>0</v>
      </c>
      <c r="L36" s="13">
        <f t="shared" si="14"/>
        <v>0</v>
      </c>
      <c r="M36" s="13">
        <f t="shared" si="14"/>
        <v>0</v>
      </c>
      <c r="N36" s="13">
        <f t="shared" si="14"/>
        <v>249</v>
      </c>
      <c r="O36" s="13">
        <f t="shared" si="14"/>
        <v>0</v>
      </c>
      <c r="P36" s="13">
        <f>SUM(P37:P41)</f>
        <v>0</v>
      </c>
      <c r="Q36" s="13">
        <f>SUM(Q37:Q41)</f>
        <v>263</v>
      </c>
      <c r="R36" s="13">
        <v>0</v>
      </c>
      <c r="S36" s="13">
        <f>SUM(S37:S41)</f>
        <v>154</v>
      </c>
      <c r="T36" s="13">
        <f>SUM(T37:T41)</f>
        <v>2182</v>
      </c>
      <c r="U36" s="13">
        <f t="shared" si="14"/>
        <v>17066</v>
      </c>
      <c r="V36" s="13">
        <f t="shared" si="14"/>
        <v>0</v>
      </c>
      <c r="W36" s="13">
        <f t="shared" si="14"/>
        <v>0</v>
      </c>
      <c r="X36" s="13">
        <f t="shared" si="14"/>
        <v>0</v>
      </c>
      <c r="Y36" s="13">
        <f t="shared" si="14"/>
        <v>0</v>
      </c>
      <c r="Z36" s="13">
        <f t="shared" si="14"/>
        <v>0</v>
      </c>
      <c r="AA36" s="13">
        <f t="shared" si="13"/>
        <v>0</v>
      </c>
      <c r="AB36" s="13">
        <f t="shared" si="13"/>
        <v>0</v>
      </c>
      <c r="AC36" s="54">
        <f t="shared" si="10"/>
        <v>32437</v>
      </c>
    </row>
    <row r="37" spans="1:31" ht="15.75" x14ac:dyDescent="0.25">
      <c r="A37" s="3"/>
      <c r="B37" s="48" t="s">
        <v>72</v>
      </c>
      <c r="C37" s="9" t="s">
        <v>82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6251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54">
        <f t="shared" si="10"/>
        <v>6251</v>
      </c>
    </row>
    <row r="38" spans="1:31" ht="15.75" x14ac:dyDescent="0.25">
      <c r="A38" s="3"/>
      <c r="B38" s="48" t="s">
        <v>73</v>
      </c>
      <c r="C38" s="9" t="s">
        <v>84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1425</v>
      </c>
      <c r="V38" s="9">
        <v>0</v>
      </c>
      <c r="W38" s="9">
        <v>0</v>
      </c>
      <c r="X38" s="9"/>
      <c r="Y38" s="9">
        <v>0</v>
      </c>
      <c r="Z38" s="9">
        <v>0</v>
      </c>
      <c r="AA38" s="9">
        <v>0</v>
      </c>
      <c r="AB38" s="9">
        <v>0</v>
      </c>
      <c r="AC38" s="54">
        <f t="shared" si="10"/>
        <v>1425</v>
      </c>
    </row>
    <row r="39" spans="1:31" ht="15.75" x14ac:dyDescent="0.25">
      <c r="A39" s="3"/>
      <c r="B39" s="48" t="s">
        <v>81</v>
      </c>
      <c r="C39" s="9" t="s">
        <v>86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54">
        <f t="shared" si="10"/>
        <v>0</v>
      </c>
      <c r="AE39" s="37"/>
    </row>
    <row r="40" spans="1:31" ht="15.75" x14ac:dyDescent="0.25">
      <c r="A40" s="110" t="s">
        <v>77</v>
      </c>
      <c r="B40" s="111"/>
      <c r="C40" s="111"/>
      <c r="D40" s="11">
        <v>0</v>
      </c>
      <c r="E40" s="9">
        <v>0</v>
      </c>
      <c r="F40" s="9">
        <v>658</v>
      </c>
      <c r="G40" s="9">
        <v>0</v>
      </c>
      <c r="H40" s="9">
        <v>0</v>
      </c>
      <c r="I40" s="9">
        <v>862</v>
      </c>
      <c r="J40" s="9">
        <v>1825</v>
      </c>
      <c r="K40" s="9">
        <v>0</v>
      </c>
      <c r="L40" s="9">
        <v>0</v>
      </c>
      <c r="M40" s="9">
        <v>0</v>
      </c>
      <c r="N40" s="9">
        <v>213</v>
      </c>
      <c r="O40" s="9">
        <v>0</v>
      </c>
      <c r="P40" s="9">
        <v>0</v>
      </c>
      <c r="Q40" s="9">
        <v>263</v>
      </c>
      <c r="R40" s="9">
        <v>0</v>
      </c>
      <c r="S40" s="9">
        <v>0</v>
      </c>
      <c r="T40" s="9">
        <v>1970</v>
      </c>
      <c r="U40" s="9">
        <v>6477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54">
        <f t="shared" si="10"/>
        <v>12268</v>
      </c>
    </row>
    <row r="41" spans="1:31" ht="15.75" x14ac:dyDescent="0.25">
      <c r="A41" s="110" t="s">
        <v>128</v>
      </c>
      <c r="B41" s="111"/>
      <c r="C41" s="111"/>
      <c r="D41" s="8">
        <v>2354</v>
      </c>
      <c r="E41" s="8">
        <v>756</v>
      </c>
      <c r="F41" s="8">
        <v>1064</v>
      </c>
      <c r="G41" s="8">
        <v>4755</v>
      </c>
      <c r="H41" s="8">
        <v>0</v>
      </c>
      <c r="I41" s="8">
        <v>249</v>
      </c>
      <c r="J41" s="8">
        <v>0</v>
      </c>
      <c r="K41" s="8">
        <v>0</v>
      </c>
      <c r="L41" s="8">
        <v>0</v>
      </c>
      <c r="M41" s="8">
        <v>0</v>
      </c>
      <c r="N41" s="8">
        <v>36</v>
      </c>
      <c r="O41" s="8">
        <v>0</v>
      </c>
      <c r="P41" s="8">
        <v>0</v>
      </c>
      <c r="Q41" s="8">
        <v>0</v>
      </c>
      <c r="R41" s="8">
        <v>0</v>
      </c>
      <c r="S41" s="8">
        <v>154</v>
      </c>
      <c r="T41" s="8">
        <v>212</v>
      </c>
      <c r="U41" s="8">
        <v>2913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54">
        <f t="shared" si="10"/>
        <v>12493</v>
      </c>
    </row>
    <row r="42" spans="1:31" ht="16.5" thickBot="1" x14ac:dyDescent="0.3">
      <c r="A42" s="113" t="s">
        <v>64</v>
      </c>
      <c r="B42" s="114"/>
      <c r="C42" s="114"/>
      <c r="D42" s="55">
        <f t="shared" ref="D42:AB42" si="15">SUM(D2+D8+D12+D19+D20+D31+D36)</f>
        <v>5733</v>
      </c>
      <c r="E42" s="55">
        <f t="shared" si="15"/>
        <v>1188</v>
      </c>
      <c r="F42" s="55">
        <f t="shared" si="15"/>
        <v>162615</v>
      </c>
      <c r="G42" s="55">
        <f t="shared" si="15"/>
        <v>465063</v>
      </c>
      <c r="H42" s="55">
        <f t="shared" si="15"/>
        <v>266659</v>
      </c>
      <c r="I42" s="55">
        <f t="shared" si="15"/>
        <v>42160</v>
      </c>
      <c r="J42" s="55">
        <f t="shared" si="15"/>
        <v>19200</v>
      </c>
      <c r="K42" s="55">
        <f t="shared" si="15"/>
        <v>6798</v>
      </c>
      <c r="L42" s="55">
        <f t="shared" si="15"/>
        <v>7030</v>
      </c>
      <c r="M42" s="55">
        <f t="shared" si="15"/>
        <v>8694</v>
      </c>
      <c r="N42" s="55">
        <f t="shared" si="15"/>
        <v>16695</v>
      </c>
      <c r="O42" s="55">
        <f t="shared" si="15"/>
        <v>7243</v>
      </c>
      <c r="P42" s="55">
        <f t="shared" si="15"/>
        <v>15240</v>
      </c>
      <c r="Q42" s="55">
        <f t="shared" si="15"/>
        <v>3367</v>
      </c>
      <c r="R42" s="55">
        <f t="shared" si="15"/>
        <v>24241</v>
      </c>
      <c r="S42" s="55">
        <f t="shared" si="15"/>
        <v>8545</v>
      </c>
      <c r="T42" s="55">
        <f t="shared" si="15"/>
        <v>26685</v>
      </c>
      <c r="U42" s="55">
        <f t="shared" si="15"/>
        <v>121934</v>
      </c>
      <c r="V42" s="55">
        <f t="shared" si="15"/>
        <v>14231</v>
      </c>
      <c r="W42" s="55">
        <f t="shared" si="15"/>
        <v>51428</v>
      </c>
      <c r="X42" s="55">
        <f t="shared" si="15"/>
        <v>6449</v>
      </c>
      <c r="Y42" s="55">
        <f t="shared" si="15"/>
        <v>944</v>
      </c>
      <c r="Z42" s="55">
        <f t="shared" si="15"/>
        <v>990</v>
      </c>
      <c r="AA42" s="55">
        <f t="shared" si="15"/>
        <v>14914</v>
      </c>
      <c r="AB42" s="55">
        <f t="shared" si="15"/>
        <v>9942</v>
      </c>
      <c r="AC42" s="56">
        <f t="shared" si="10"/>
        <v>1307988</v>
      </c>
      <c r="AD42" s="34"/>
    </row>
    <row r="43" spans="1:3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5"/>
    </row>
    <row r="44" spans="1:31" x14ac:dyDescent="0.2">
      <c r="A44" s="112" t="s">
        <v>65</v>
      </c>
      <c r="B44" s="112"/>
      <c r="C44" s="112"/>
      <c r="D44" s="12">
        <v>0</v>
      </c>
      <c r="E44" s="12">
        <v>0</v>
      </c>
      <c r="F44" s="12">
        <v>15</v>
      </c>
      <c r="G44" s="12">
        <v>17</v>
      </c>
      <c r="H44" s="12">
        <v>15</v>
      </c>
      <c r="I44" s="12">
        <v>3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1.5</v>
      </c>
      <c r="U44" s="12">
        <v>4</v>
      </c>
      <c r="V44" s="12"/>
      <c r="W44" s="12">
        <v>2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f>SUM(D44:AB44)</f>
        <v>58.5</v>
      </c>
    </row>
    <row r="46" spans="1:31" ht="30" customHeight="1" x14ac:dyDescent="0.25">
      <c r="B46" s="81"/>
      <c r="C46" s="81"/>
      <c r="D46" s="81"/>
    </row>
    <row r="47" spans="1:31" x14ac:dyDescent="0.2">
      <c r="B47" s="80"/>
      <c r="C47" s="82"/>
      <c r="D47" s="80"/>
    </row>
    <row r="48" spans="1:31" x14ac:dyDescent="0.2">
      <c r="B48" s="80"/>
      <c r="C48" s="79"/>
      <c r="D48" s="79"/>
    </row>
    <row r="49" spans="2:4" x14ac:dyDescent="0.2">
      <c r="B49" s="80"/>
      <c r="C49" s="79"/>
      <c r="D49" s="80"/>
    </row>
    <row r="50" spans="2:4" x14ac:dyDescent="0.2">
      <c r="B50" s="80"/>
      <c r="C50" s="79"/>
      <c r="D50" s="80"/>
    </row>
  </sheetData>
  <mergeCells count="5">
    <mergeCell ref="B1:C1"/>
    <mergeCell ref="A40:C40"/>
    <mergeCell ref="A44:C44"/>
    <mergeCell ref="A42:C42"/>
    <mergeCell ref="A41:C41"/>
  </mergeCells>
  <phoneticPr fontId="0" type="noConversion"/>
  <pageMargins left="0.25" right="0.25" top="0.75" bottom="0.75" header="0.3" footer="0.3"/>
  <pageSetup paperSize="9" scale="22" orientation="landscape"/>
  <headerFooter alignWithMargins="0">
    <oddHeader>&amp;L&amp;12Érdi Városfejlesztési Kft.
Tervezett kiadások egyenlege 2022. év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workbookViewId="0">
      <selection activeCell="O7" sqref="O7"/>
    </sheetView>
  </sheetViews>
  <sheetFormatPr defaultColWidth="8.85546875" defaultRowHeight="12.75" x14ac:dyDescent="0.2"/>
  <cols>
    <col min="1" max="1" width="3.42578125" style="15" customWidth="1"/>
    <col min="2" max="2" width="23.28515625" style="15" customWidth="1"/>
    <col min="3" max="4" width="8.42578125" style="15" customWidth="1"/>
    <col min="5" max="5" width="8.7109375" style="15" customWidth="1"/>
    <col min="6" max="6" width="8.140625" style="15" customWidth="1"/>
    <col min="7" max="8" width="8.42578125" style="15" customWidth="1"/>
    <col min="9" max="9" width="8" style="15" customWidth="1"/>
    <col min="10" max="10" width="9.42578125" style="15" customWidth="1"/>
    <col min="11" max="11" width="9.7109375" style="15" customWidth="1"/>
    <col min="12" max="12" width="8.42578125" style="15" customWidth="1"/>
    <col min="13" max="13" width="8.85546875" style="15" customWidth="1"/>
    <col min="14" max="14" width="9.42578125" style="15" customWidth="1"/>
    <col min="15" max="15" width="10" style="15" customWidth="1"/>
    <col min="16" max="16384" width="8.85546875" style="15"/>
  </cols>
  <sheetData>
    <row r="1" spans="1:15" s="20" customFormat="1" x14ac:dyDescent="0.2">
      <c r="A1" s="18"/>
      <c r="B1" s="19"/>
    </row>
    <row r="2" spans="1:15" ht="30" customHeight="1" thickBot="1" x14ac:dyDescent="0.25">
      <c r="A2" s="20"/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</row>
    <row r="3" spans="1:15" ht="15.75" customHeight="1" x14ac:dyDescent="0.2">
      <c r="A3" s="119" t="s">
        <v>74</v>
      </c>
      <c r="B3" s="120"/>
      <c r="C3" s="102" t="s">
        <v>18</v>
      </c>
      <c r="D3" s="102" t="s">
        <v>19</v>
      </c>
      <c r="E3" s="102" t="s">
        <v>20</v>
      </c>
      <c r="F3" s="102" t="s">
        <v>21</v>
      </c>
      <c r="G3" s="102" t="s">
        <v>22</v>
      </c>
      <c r="H3" s="102" t="s">
        <v>23</v>
      </c>
      <c r="I3" s="102" t="s">
        <v>24</v>
      </c>
      <c r="J3" s="102" t="s">
        <v>25</v>
      </c>
      <c r="K3" s="102" t="s">
        <v>29</v>
      </c>
      <c r="L3" s="102" t="s">
        <v>26</v>
      </c>
      <c r="M3" s="102" t="s">
        <v>27</v>
      </c>
      <c r="N3" s="102" t="s">
        <v>28</v>
      </c>
      <c r="O3" s="115" t="s">
        <v>10</v>
      </c>
    </row>
    <row r="4" spans="1:15" ht="15.75" customHeight="1" x14ac:dyDescent="0.2">
      <c r="A4" s="121"/>
      <c r="B4" s="122"/>
      <c r="C4" s="103"/>
      <c r="D4" s="103"/>
      <c r="E4" s="103"/>
      <c r="F4" s="103"/>
      <c r="G4" s="103"/>
      <c r="H4" s="103"/>
      <c r="I4" s="103"/>
      <c r="J4" s="108"/>
      <c r="K4" s="103"/>
      <c r="L4" s="103"/>
      <c r="M4" s="103"/>
      <c r="N4" s="103"/>
      <c r="O4" s="116"/>
    </row>
    <row r="5" spans="1:15" ht="15" customHeight="1" x14ac:dyDescent="0.2">
      <c r="A5" s="121"/>
      <c r="B5" s="122"/>
      <c r="C5" s="103"/>
      <c r="D5" s="103"/>
      <c r="E5" s="103"/>
      <c r="F5" s="103"/>
      <c r="G5" s="103"/>
      <c r="H5" s="103"/>
      <c r="I5" s="103"/>
      <c r="J5" s="108"/>
      <c r="K5" s="103"/>
      <c r="L5" s="103"/>
      <c r="M5" s="103"/>
      <c r="N5" s="103"/>
      <c r="O5" s="116"/>
    </row>
    <row r="6" spans="1:15" s="14" customFormat="1" x14ac:dyDescent="0.2">
      <c r="A6" s="21"/>
      <c r="B6" s="22" t="s">
        <v>12</v>
      </c>
      <c r="C6" s="31">
        <v>118125</v>
      </c>
      <c r="D6" s="31">
        <v>85951</v>
      </c>
      <c r="E6" s="31">
        <v>93420</v>
      </c>
      <c r="F6" s="31">
        <v>100923</v>
      </c>
      <c r="G6" s="31">
        <v>129599</v>
      </c>
      <c r="H6" s="31">
        <v>124686</v>
      </c>
      <c r="I6" s="31">
        <v>106427</v>
      </c>
      <c r="J6" s="31">
        <v>103311</v>
      </c>
      <c r="K6" s="31">
        <v>123819</v>
      </c>
      <c r="L6" s="31">
        <v>104612</v>
      </c>
      <c r="M6" s="31">
        <v>101612</v>
      </c>
      <c r="N6" s="31">
        <v>115503</v>
      </c>
      <c r="O6" s="33">
        <f>SUM(C6:N6)</f>
        <v>1307988</v>
      </c>
    </row>
    <row r="7" spans="1:15" s="14" customFormat="1" x14ac:dyDescent="0.2">
      <c r="A7" s="23" t="s">
        <v>3</v>
      </c>
      <c r="B7" s="24" t="s">
        <v>75</v>
      </c>
      <c r="C7" s="31">
        <v>118125</v>
      </c>
      <c r="D7" s="31">
        <v>85951</v>
      </c>
      <c r="E7" s="31">
        <v>93420</v>
      </c>
      <c r="F7" s="31">
        <v>100923</v>
      </c>
      <c r="G7" s="31">
        <v>129599</v>
      </c>
      <c r="H7" s="31">
        <v>124686</v>
      </c>
      <c r="I7" s="31">
        <v>106427</v>
      </c>
      <c r="J7" s="31">
        <v>103311</v>
      </c>
      <c r="K7" s="31">
        <v>123819</v>
      </c>
      <c r="L7" s="31">
        <v>104612</v>
      </c>
      <c r="M7" s="31">
        <v>101612</v>
      </c>
      <c r="N7" s="31">
        <v>115503</v>
      </c>
      <c r="O7" s="33">
        <f>SUM(C7:N7)</f>
        <v>1307988</v>
      </c>
    </row>
    <row r="8" spans="1:15" s="14" customFormat="1" ht="13.5" thickBot="1" x14ac:dyDescent="0.25">
      <c r="A8" s="117" t="s">
        <v>76</v>
      </c>
      <c r="B8" s="118"/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30">
        <v>0</v>
      </c>
    </row>
    <row r="9" spans="1:15" s="20" customFormat="1" x14ac:dyDescent="0.2">
      <c r="A9" s="25"/>
      <c r="O9" s="25"/>
    </row>
    <row r="10" spans="1:15" ht="28.5" customHeight="1" x14ac:dyDescent="0.2">
      <c r="A10" s="25"/>
      <c r="B10" s="60"/>
      <c r="C10" s="60"/>
      <c r="D10" s="60"/>
      <c r="N10" s="26"/>
    </row>
    <row r="11" spans="1:15" x14ac:dyDescent="0.2">
      <c r="N11" s="26"/>
    </row>
    <row r="12" spans="1:15" x14ac:dyDescent="0.2">
      <c r="M12" s="26"/>
      <c r="N12" s="26"/>
    </row>
    <row r="15" spans="1:15" x14ac:dyDescent="0.2">
      <c r="B15" s="26"/>
    </row>
  </sheetData>
  <mergeCells count="15">
    <mergeCell ref="O3:O5"/>
    <mergeCell ref="A8:B8"/>
    <mergeCell ref="A3:B5"/>
    <mergeCell ref="I3:I5"/>
    <mergeCell ref="J3:J5"/>
    <mergeCell ref="K3:K5"/>
    <mergeCell ref="L3:L5"/>
    <mergeCell ref="G3:G5"/>
    <mergeCell ref="H3:H5"/>
    <mergeCell ref="M3:M5"/>
    <mergeCell ref="N3:N5"/>
    <mergeCell ref="C3:C5"/>
    <mergeCell ref="D3:D5"/>
    <mergeCell ref="E3:E5"/>
    <mergeCell ref="F3:F5"/>
  </mergeCells>
  <phoneticPr fontId="0" type="noConversion"/>
  <pageMargins left="0.28000000000000003" right="0.22" top="1" bottom="1" header="0.5" footer="0.5"/>
  <pageSetup paperSize="9" scale="91" orientation="landscape" copies="2"/>
  <headerFooter alignWithMargins="0">
    <oddHeader xml:space="preserve">&amp;L&amp;12Érdi Városfejlesztési Kft.
Tervezett bevételek és kiadások egyenlege 2022. év&amp;Rezer  forint
</oddHead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bevételek</vt:lpstr>
      <vt:lpstr>kiadások</vt:lpstr>
      <vt:lpstr>Bev.kiad.egyenl.</vt:lpstr>
      <vt:lpstr>kiadások!Nyomtatási_cím</vt:lpstr>
      <vt:lpstr>kiadások!Nyomtatási_terület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Ferencz Judit</cp:lastModifiedBy>
  <cp:lastPrinted>2022-02-10T07:56:28Z</cp:lastPrinted>
  <dcterms:created xsi:type="dcterms:W3CDTF">2007-11-11T16:44:12Z</dcterms:created>
  <dcterms:modified xsi:type="dcterms:W3CDTF">2022-02-16T10:48:19Z</dcterms:modified>
</cp:coreProperties>
</file>